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worksheets/sheet12.xml" ContentType="application/vnd.openxmlformats-officedocument.spreadsheetml.worksheet+xml"/>
  <Override PartName="/xl/chartsheets/sheet12.xml" ContentType="application/vnd.openxmlformats-officedocument.spreadsheetml.chartsheet+xml"/>
  <Override PartName="/xl/worksheets/sheet13.xml" ContentType="application/vnd.openxmlformats-officedocument.spreadsheetml.worksheet+xml"/>
  <Override PartName="/xl/chartsheets/sheet13.xml" ContentType="application/vnd.openxmlformats-officedocument.spreadsheetml.chartsheet+xml"/>
  <Override PartName="/xl/worksheets/sheet14.xml" ContentType="application/vnd.openxmlformats-officedocument.spreadsheetml.worksheet+xml"/>
  <Override PartName="/xl/chartsheets/sheet14.xml" ContentType="application/vnd.openxmlformats-officedocument.spreadsheetml.chartsheet+xml"/>
  <Override PartName="/xl/worksheets/sheet15.xml" ContentType="application/vnd.openxmlformats-officedocument.spreadsheetml.worksheet+xml"/>
  <Override PartName="/xl/chartsheets/sheet15.xml" ContentType="application/vnd.openxmlformats-officedocument.spreadsheetml.chartsheet+xml"/>
  <Override PartName="/xl/worksheets/sheet16.xml" ContentType="application/vnd.openxmlformats-officedocument.spreadsheetml.worksheet+xml"/>
  <Override PartName="/xl/chartsheets/sheet16.xml" ContentType="application/vnd.openxmlformats-officedocument.spreadsheetml.chartsheet+xml"/>
  <Override PartName="/xl/worksheets/sheet17.xml" ContentType="application/vnd.openxmlformats-officedocument.spreadsheetml.worksheet+xml"/>
  <Override PartName="/xl/chartsheets/sheet17.xml" ContentType="application/vnd.openxmlformats-officedocument.spreadsheetml.chartsheet+xml"/>
  <Override PartName="/xl/worksheets/sheet18.xml" ContentType="application/vnd.openxmlformats-officedocument.spreadsheetml.worksheet+xml"/>
  <Override PartName="/xl/chartsheets/sheet18.xml" ContentType="application/vnd.openxmlformats-officedocument.spreadsheetml.chartsheet+xml"/>
  <Override PartName="/xl/worksheets/sheet19.xml" ContentType="application/vnd.openxmlformats-officedocument.spreadsheetml.worksheet+xml"/>
  <Override PartName="/xl/chartsheets/sheet19.xml" ContentType="application/vnd.openxmlformats-officedocument.spreadsheetml.chartsheet+xml"/>
  <Override PartName="/xl/worksheets/sheet20.xml" ContentType="application/vnd.openxmlformats-officedocument.spreadsheetml.worksheet+xml"/>
  <Override PartName="/xl/chartsheets/sheet20.xml" ContentType="application/vnd.openxmlformats-officedocument.spreadsheetml.chartsheet+xml"/>
  <Override PartName="/xl/worksheets/sheet21.xml" ContentType="application/vnd.openxmlformats-officedocument.spreadsheetml.worksheet+xml"/>
  <Override PartName="/xl/chartsheets/sheet21.xml" ContentType="application/vnd.openxmlformats-officedocument.spreadsheetml.chartsheet+xml"/>
  <Override PartName="/xl/worksheets/sheet22.xml" ContentType="application/vnd.openxmlformats-officedocument.spreadsheetml.worksheet+xml"/>
  <Override PartName="/xl/chartsheets/sheet22.xml" ContentType="application/vnd.openxmlformats-officedocument.spreadsheetml.chartsheet+xml"/>
  <Override PartName="/xl/worksheets/sheet23.xml" ContentType="application/vnd.openxmlformats-officedocument.spreadsheetml.worksheet+xml"/>
  <Override PartName="/xl/chartsheets/sheet23.xml" ContentType="application/vnd.openxmlformats-officedocument.spreadsheetml.chartsheet+xml"/>
  <Override PartName="/xl/worksheets/sheet24.xml" ContentType="application/vnd.openxmlformats-officedocument.spreadsheetml.worksheet+xml"/>
  <Override PartName="/xl/chartsheets/sheet24.xml" ContentType="application/vnd.openxmlformats-officedocument.spreadsheetml.chartsheet+xml"/>
  <Override PartName="/xl/worksheets/sheet25.xml" ContentType="application/vnd.openxmlformats-officedocument.spreadsheetml.worksheet+xml"/>
  <Override PartName="/xl/chartsheets/sheet25.xml" ContentType="application/vnd.openxmlformats-officedocument.spreadsheetml.chartsheet+xml"/>
  <Override PartName="/xl/worksheets/sheet26.xml" ContentType="application/vnd.openxmlformats-officedocument.spreadsheetml.worksheet+xml"/>
  <Override PartName="/xl/chartsheets/sheet26.xml" ContentType="application/vnd.openxmlformats-officedocument.spreadsheetml.chartsheet+xml"/>
  <Override PartName="/xl/worksheets/sheet27.xml" ContentType="application/vnd.openxmlformats-officedocument.spreadsheetml.worksheet+xml"/>
  <Override PartName="/xl/chartsheets/sheet27.xml" ContentType="application/vnd.openxmlformats-officedocument.spreadsheetml.chartsheet+xml"/>
  <Override PartName="/xl/worksheets/sheet28.xml" ContentType="application/vnd.openxmlformats-officedocument.spreadsheetml.worksheet+xml"/>
  <Override PartName="/xl/chartsheets/sheet28.xml" ContentType="application/vnd.openxmlformats-officedocument.spreadsheetml.chartsheet+xml"/>
  <Override PartName="/xl/worksheets/sheet29.xml" ContentType="application/vnd.openxmlformats-officedocument.spreadsheetml.worksheet+xml"/>
  <Override PartName="/xl/chartsheets/sheet29.xml" ContentType="application/vnd.openxmlformats-officedocument.spreadsheetml.chartsheet+xml"/>
  <Override PartName="/xl/worksheets/sheet30.xml" ContentType="application/vnd.openxmlformats-officedocument.spreadsheetml.worksheet+xml"/>
  <Override PartName="/xl/chartsheets/sheet30.xml" ContentType="application/vnd.openxmlformats-officedocument.spreadsheetml.chartsheet+xml"/>
  <Override PartName="/xl/worksheets/sheet31.xml" ContentType="application/vnd.openxmlformats-officedocument.spreadsheetml.worksheet+xml"/>
  <Override PartName="/xl/chartsheets/sheet31.xml" ContentType="application/vnd.openxmlformats-officedocument.spreadsheetml.chartsheet+xml"/>
  <Override PartName="/xl/worksheets/sheet32.xml" ContentType="application/vnd.openxmlformats-officedocument.spreadsheetml.worksheet+xml"/>
  <Override PartName="/xl/chartsheets/sheet32.xml" ContentType="application/vnd.openxmlformats-officedocument.spreadsheetml.chartsheet+xml"/>
  <Override PartName="/xl/worksheets/sheet33.xml" ContentType="application/vnd.openxmlformats-officedocument.spreadsheetml.worksheet+xml"/>
  <Override PartName="/xl/chartsheets/sheet33.xml" ContentType="application/vnd.openxmlformats-officedocument.spreadsheetml.chartsheet+xml"/>
  <Override PartName="/xl/worksheets/sheet34.xml" ContentType="application/vnd.openxmlformats-officedocument.spreadsheetml.worksheet+xml"/>
  <Override PartName="/xl/chartsheets/sheet34.xml" ContentType="application/vnd.openxmlformats-officedocument.spreadsheetml.chartsheet+xml"/>
  <Override PartName="/xl/worksheets/sheet35.xml" ContentType="application/vnd.openxmlformats-officedocument.spreadsheetml.worksheet+xml"/>
  <Override PartName="/xl/chartsheets/sheet35.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9.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30.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1.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3.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4.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drawings/drawing35.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drawings/drawing3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13_ncr:1_{BB4A410C-5D87-4186-A9C5-EE03549CD4C9}" xr6:coauthVersionLast="47" xr6:coauthVersionMax="47" xr10:uidLastSave="{00000000-0000-0000-0000-000000000000}"/>
  <bookViews>
    <workbookView xWindow="28680" yWindow="-120" windowWidth="29040" windowHeight="15840" tabRatio="916" activeTab="4" xr2:uid="{00000000-000D-0000-FFFF-FFFF00000000}"/>
  </bookViews>
  <sheets>
    <sheet name="1." sheetId="32" r:id="rId1"/>
    <sheet name="D1." sheetId="111" r:id="rId2"/>
    <sheet name="2." sheetId="33" r:id="rId3"/>
    <sheet name="D2." sheetId="67" r:id="rId4"/>
    <sheet name="3." sheetId="3" r:id="rId5"/>
    <sheet name="D3." sheetId="68" r:id="rId6"/>
    <sheet name="4." sheetId="134" r:id="rId7"/>
    <sheet name="D4." sheetId="138" r:id="rId8"/>
    <sheet name="5." sheetId="156" r:id="rId9"/>
    <sheet name="D5." sheetId="157" r:id="rId10"/>
    <sheet name="6." sheetId="35" r:id="rId11"/>
    <sheet name="D6." sheetId="112" r:id="rId12"/>
    <sheet name="7." sheetId="121" r:id="rId13"/>
    <sheet name="D7." sheetId="160" r:id="rId14"/>
    <sheet name="8." sheetId="37" r:id="rId15"/>
    <sheet name="D8." sheetId="73" r:id="rId16"/>
    <sheet name="9." sheetId="38" r:id="rId17"/>
    <sheet name="D9." sheetId="74" r:id="rId18"/>
    <sheet name="10." sheetId="39" r:id="rId19"/>
    <sheet name="D10." sheetId="75" r:id="rId20"/>
    <sheet name="11." sheetId="159" r:id="rId21"/>
    <sheet name="D11." sheetId="161" r:id="rId22"/>
    <sheet name="12." sheetId="63" r:id="rId23"/>
    <sheet name="D12." sheetId="76" r:id="rId24"/>
    <sheet name="13." sheetId="40" r:id="rId25"/>
    <sheet name="D13." sheetId="99" r:id="rId26"/>
    <sheet name="14." sheetId="129" r:id="rId27"/>
    <sheet name="D14." sheetId="133" r:id="rId28"/>
    <sheet name="15." sheetId="43" r:id="rId29"/>
    <sheet name="D15." sheetId="81" r:id="rId30"/>
    <sheet name="16." sheetId="44" r:id="rId31"/>
    <sheet name="D16." sheetId="82" r:id="rId32"/>
    <sheet name="17." sheetId="45" r:id="rId33"/>
    <sheet name="D17." sheetId="83" r:id="rId34"/>
    <sheet name="18." sheetId="46" r:id="rId35"/>
    <sheet name="D18." sheetId="84" r:id="rId36"/>
    <sheet name="19." sheetId="48" r:id="rId37"/>
    <sheet name="D19." sheetId="86" r:id="rId38"/>
    <sheet name="20." sheetId="47" r:id="rId39"/>
    <sheet name="D20." sheetId="85" r:id="rId40"/>
    <sheet name="21." sheetId="49" r:id="rId41"/>
    <sheet name="D21." sheetId="87" r:id="rId42"/>
    <sheet name="22." sheetId="50" r:id="rId43"/>
    <sheet name="D22." sheetId="88" r:id="rId44"/>
    <sheet name="23." sheetId="51" r:id="rId45"/>
    <sheet name="D23." sheetId="89" r:id="rId46"/>
    <sheet name="24." sheetId="52" r:id="rId47"/>
    <sheet name="D24." sheetId="90" r:id="rId48"/>
    <sheet name="25." sheetId="53" r:id="rId49"/>
    <sheet name="D25." sheetId="91" r:id="rId50"/>
    <sheet name="26." sheetId="131" r:id="rId51"/>
    <sheet name="D26." sheetId="132" r:id="rId52"/>
    <sheet name="27." sheetId="54" r:id="rId53"/>
    <sheet name="D27." sheetId="92" r:id="rId54"/>
    <sheet name="28." sheetId="57" r:id="rId55"/>
    <sheet name="D28." sheetId="93" r:id="rId56"/>
    <sheet name="29." sheetId="154" r:id="rId57"/>
    <sheet name="D29." sheetId="155" r:id="rId58"/>
    <sheet name="30." sheetId="55" r:id="rId59"/>
    <sheet name="D30." sheetId="94" r:id="rId60"/>
    <sheet name="31." sheetId="41" r:id="rId61"/>
    <sheet name="D31." sheetId="79" r:id="rId62"/>
    <sheet name="32." sheetId="56" r:id="rId63"/>
    <sheet name="D32." sheetId="95" r:id="rId64"/>
    <sheet name="33." sheetId="58" r:id="rId65"/>
    <sheet name="D33." sheetId="96" r:id="rId66"/>
    <sheet name="34." sheetId="59" r:id="rId67"/>
    <sheet name="D34." sheetId="97" r:id="rId68"/>
    <sheet name="35." sheetId="60" r:id="rId69"/>
    <sheet name="D35." sheetId="98" r:id="rId70"/>
  </sheets>
  <externalReferences>
    <externalReference r:id="rId71"/>
  </externalReferences>
  <definedNames>
    <definedName name="_xlnm._FilterDatabase" localSheetId="14" hidden="1">'8.'!$B$7:$D$7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heetType">[1]Start!$T$6:$T$16</definedName>
    <definedName name="snl__8C020A66_CB52_4FC8_BE39_19E5570A9867_" localSheetId="54" hidden="1">'28.'!$F$4,'28.'!$F$7:$G$72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35" l="1"/>
  <c r="B39" i="35" l="1"/>
  <c r="B38" i="35"/>
  <c r="D36" i="35" l="1"/>
  <c r="C37" i="35"/>
  <c r="B37" i="35" s="1"/>
  <c r="C36" i="35"/>
  <c r="B36" i="35" s="1"/>
  <c r="D33" i="35" l="1"/>
  <c r="B34" i="35" l="1"/>
  <c r="B35" i="35"/>
  <c r="B18" i="63" l="1"/>
  <c r="B17" i="63" l="1"/>
  <c r="C33" i="35" l="1"/>
  <c r="B33" i="35" s="1"/>
  <c r="D32" i="35" l="1"/>
  <c r="C32" i="35"/>
  <c r="B32" i="35" l="1"/>
  <c r="B31" i="35"/>
  <c r="B30" i="35"/>
  <c r="B13" i="35" l="1"/>
  <c r="B14" i="35"/>
  <c r="B15" i="35"/>
  <c r="B16" i="35"/>
  <c r="B17" i="35"/>
  <c r="B18" i="35"/>
  <c r="B19" i="35"/>
  <c r="B20" i="35"/>
  <c r="B21" i="35"/>
  <c r="B22" i="35"/>
  <c r="B23" i="35"/>
  <c r="B24" i="35"/>
  <c r="B25" i="35"/>
  <c r="B26" i="35"/>
  <c r="B27" i="35"/>
  <c r="B28" i="35"/>
  <c r="B29" i="35"/>
  <c r="B12" i="35"/>
</calcChain>
</file>

<file path=xl/sharedStrings.xml><?xml version="1.0" encoding="utf-8"?>
<sst xmlns="http://schemas.openxmlformats.org/spreadsheetml/2006/main" count="393" uniqueCount="134">
  <si>
    <t>Rubrik:</t>
  </si>
  <si>
    <t>Enhet:</t>
  </si>
  <si>
    <t>Källor:</t>
  </si>
  <si>
    <t>Anm.</t>
  </si>
  <si>
    <t>Procent</t>
  </si>
  <si>
    <t>Svenska storbanker</t>
  </si>
  <si>
    <t>Nordiska storbanker</t>
  </si>
  <si>
    <t>EU-banker</t>
  </si>
  <si>
    <t>Storbanker</t>
  </si>
  <si>
    <t>FI.</t>
  </si>
  <si>
    <t>Andel</t>
  </si>
  <si>
    <t>Sparbanker</t>
  </si>
  <si>
    <t>Total</t>
  </si>
  <si>
    <t>Miljarder kronor</t>
  </si>
  <si>
    <t>Hushåll - Bolån</t>
  </si>
  <si>
    <t>Företag</t>
  </si>
  <si>
    <t>FI och SCB.</t>
  </si>
  <si>
    <t>Enbart svenska banker på gruppnivå.</t>
  </si>
  <si>
    <t>Räntenettomarginal</t>
  </si>
  <si>
    <t>Andel problemlån</t>
  </si>
  <si>
    <t>Index</t>
  </si>
  <si>
    <t>Avser all utlåning på gruppnivå.</t>
  </si>
  <si>
    <t>Totalt</t>
  </si>
  <si>
    <t>Provisionsnetto</t>
  </si>
  <si>
    <t>Avkastning på eget kapital</t>
  </si>
  <si>
    <t>Avkastning på eget kapital, glidande medelvärde</t>
  </si>
  <si>
    <t>K/I-kvot, glidande medelvärde</t>
  </si>
  <si>
    <t>Avser total global utlåning till allmänheten.</t>
  </si>
  <si>
    <t>Diagram 3: Svenska bankers totala utlåning till allmänheten</t>
  </si>
  <si>
    <t>Utländska banker</t>
  </si>
  <si>
    <t>Kvoterna är viktade genom summering av samtliga institut.</t>
  </si>
  <si>
    <t>Övriga</t>
  </si>
  <si>
    <t>SCB.</t>
  </si>
  <si>
    <t>Hushåll</t>
  </si>
  <si>
    <t>Hushåll  - Konsumtionskrediter</t>
  </si>
  <si>
    <t>Hushåll - Konsumtionskrediter</t>
  </si>
  <si>
    <t>Andel (vänster axel), Miljarder kronor (höger axel)</t>
  </si>
  <si>
    <t xml:space="preserve"> </t>
  </si>
  <si>
    <t>VP-Banker</t>
  </si>
  <si>
    <t>Leasingbolag</t>
  </si>
  <si>
    <t>Konsumentkredit</t>
  </si>
  <si>
    <t>Inlåning allmänhet</t>
  </si>
  <si>
    <t>Emitterade värdepapper</t>
  </si>
  <si>
    <t>FI, Eikon och EBA.</t>
  </si>
  <si>
    <t>Övriga Banker</t>
  </si>
  <si>
    <t>Diagram 2: Aktuell fördelning av svenska bankers totala utlåning</t>
  </si>
  <si>
    <t>Diagram 5: Bankernas finansiering i form av inlåning och marknadsupplåning</t>
  </si>
  <si>
    <t>Diagram 1:  Marknadsandelar av total utlåning till allmänheten i Sverige.</t>
  </si>
  <si>
    <t>Bolånebanker</t>
  </si>
  <si>
    <t>Exkl. Klarna</t>
  </si>
  <si>
    <t>FI och EBA.</t>
  </si>
  <si>
    <t xml:space="preserve">Enbart svenska banker. </t>
  </si>
  <si>
    <t>Kvoterna är beräknade enligt EBAs metodhandbok för framtagning av jämförelsetal.</t>
  </si>
  <si>
    <t>FI</t>
  </si>
  <si>
    <t>Enbart svenska banker</t>
  </si>
  <si>
    <t>Konsumtionskreditföretag</t>
  </si>
  <si>
    <t>varav utlåning i Sverige</t>
  </si>
  <si>
    <t>FI och SCB</t>
  </si>
  <si>
    <t>Total - linje (höger axel)</t>
  </si>
  <si>
    <t>Marknadsupplåning - stapel (vänster axel)</t>
  </si>
  <si>
    <t>Inlåning - stapel (vänster axel)</t>
  </si>
  <si>
    <t>Total utlåning (vänster axel)</t>
  </si>
  <si>
    <t>Andel av bolån i Sverige (höger axel)</t>
  </si>
  <si>
    <t>Diagram 4. Förändring i utlåning till allmänheten Svenska banker total</t>
  </si>
  <si>
    <t>Visar procentuell förändring i utlåning till allmänheten mot samma kvartal föregående år.</t>
  </si>
  <si>
    <t>Andel (vänster axel) och miljarder kronor (höger axel)</t>
  </si>
  <si>
    <t>Diagram 8: Genomsnittlig avkastning på eget kapital</t>
  </si>
  <si>
    <t>Kvoterna avser viktade genomsnitt. Glidande medelvärde avser medelvärde de fyra senaste kvartalen</t>
  </si>
  <si>
    <t>FI och EBA</t>
  </si>
  <si>
    <t xml:space="preserve">Kvoterna avser viktade genomsnitt. Glidande medelvärde avser medelvärdet för de fyra senaste kvartalen. Beräkningarna har uppdaterats i enlighet med EBA:s definition. Det ger en högre K/I-kvot men samma trend över hela perioden jämfört med tidigare definition som använts i tidigare versioner av rapporten.  </t>
  </si>
  <si>
    <t xml:space="preserve">Diagram 13: Bostadskreditinstitutens totala utlåningsvolymer och andel av bolån i Sverige </t>
  </si>
  <si>
    <t xml:space="preserve">Kvoterna avser viktade genomsnitt. Ett glidande medelvärde avser medelvärdet av de fyra senaste kvartalen. Beräkningarna har uppdaterats i enlighet med EBA:s definition. Det ger en högre K/I-kvot men samma trend över hela perioden jämfört med tidigare versioner av rapporten.   </t>
  </si>
  <si>
    <t xml:space="preserve">Avser viktade genomsnitt. </t>
  </si>
  <si>
    <t>Kvoterna avser viktade genomsnitt. Andel problemlån avser andel av total utlåning till allmänheten.</t>
  </si>
  <si>
    <t>Diagram 21: Avkastning på eget kapital</t>
  </si>
  <si>
    <t>Kvoterna avser viktade genomsnitt. Ett glidande medelvärde avser medelvärdet av de fyra senaste kvartalen.</t>
  </si>
  <si>
    <t>Diagram 23: Räntenettomarginal och andel problemlån</t>
  </si>
  <si>
    <t>Avser viktade genomsnitt. Andel problemlån avser andel av total utlåning till allmänheten.</t>
  </si>
  <si>
    <t>Kvoterna avser viktade genomsnitt. Ett glidande medelvärde avser medelvärdet av de fyra senaste kvartalen. Den cykliska trenden beror på att många sparbanker får utdelningar från Swedbank under det första kvartalet varje år.</t>
  </si>
  <si>
    <t>Kvoterna är viktade genom en summering av samtliga institut. Andel problemlån avser andel av total utlåning till allmänheten.</t>
  </si>
  <si>
    <t>Kvoterna avser viktade genomsnitt. Det glidande medelvärdet avser medelvärdet för de fyra senaste kvartalen. Orange linje visar utvecklingen om Klarna inte har varit en del av kategorin.</t>
  </si>
  <si>
    <t>Diagram 31: K/I-kvot</t>
  </si>
  <si>
    <t>Diagram 32: Utlåning</t>
  </si>
  <si>
    <t>Kvoterna avser viktade genomsnitt. Det glidande medelvärdet avser medelvärdet av de fyra senaste kvartalen.</t>
  </si>
  <si>
    <t>2023 kv.2</t>
  </si>
  <si>
    <t>K/I-kvot</t>
  </si>
  <si>
    <t>Räntenetto</t>
  </si>
  <si>
    <t>Miljoner kronor</t>
  </si>
  <si>
    <t>Svenska banker</t>
  </si>
  <si>
    <t>Värdepappersbanker</t>
  </si>
  <si>
    <t>2015 kv.2</t>
  </si>
  <si>
    <t>Storbanker 72,7%</t>
  </si>
  <si>
    <t>Konsumtionskreditföretag 3,8%</t>
  </si>
  <si>
    <t>Leasingbolag 0,4%</t>
  </si>
  <si>
    <t>Bolånebanker 13,6%</t>
  </si>
  <si>
    <t>Sparbanker 4,9%</t>
  </si>
  <si>
    <t>Värdepappersbanker 0,6%</t>
  </si>
  <si>
    <t>Övriga 4,0%</t>
  </si>
  <si>
    <t>Europeiska banker</t>
  </si>
  <si>
    <t>Problemlån</t>
  </si>
  <si>
    <t>Räntenetto (vänster axel)</t>
  </si>
  <si>
    <t>Provisionsnetto (vänster axel)</t>
  </si>
  <si>
    <t>Finansnetto (vänster axel)</t>
  </si>
  <si>
    <t>Kostnader (vänster axel)</t>
  </si>
  <si>
    <t>Resultat (höger axel)</t>
  </si>
  <si>
    <t>Avser total utlåning till allmänheten, även utanför Sverige. Data för kvartal 2 2023. Total utlåning innefattar inte bostadskreditinstitut och kreditförmedlare av bostadskrediter</t>
  </si>
  <si>
    <t>Inkluderar även utländska bankers filialer och dotterbolag. Data för kvartal 2 2023.</t>
  </si>
  <si>
    <t>Diagram 5: Konsumtionskrediter</t>
  </si>
  <si>
    <t>Diagram 6: Bankernas finansiering i form av inlåning och marknadsupplåning samt total finansiering exklusive eget kapital</t>
  </si>
  <si>
    <t>Diagram 9: Genomsnittlig K/I-kvot</t>
  </si>
  <si>
    <t>Diagram 10: Genomsnittlig räntenettomarginal, andel problemlån, totala ränteintäkter och totala räntekostnader</t>
  </si>
  <si>
    <t>Diagram 11: Intäkter och kostnader</t>
  </si>
  <si>
    <t>Diagram 13 Avkastning på eget kapital</t>
  </si>
  <si>
    <t>Diagram 14: K/I-kvot</t>
  </si>
  <si>
    <t>Diagram 15: Räntenettomarginal</t>
  </si>
  <si>
    <t>Diagram 16: Storbankernas totala utlåning till allmänheten</t>
  </si>
  <si>
    <t>Diagram 17: Andel problemlån</t>
  </si>
  <si>
    <t>Diagram 18: Avkastning på eget kapital</t>
  </si>
  <si>
    <t>Diagram 19: Räntenettomarginal och andel problemlån</t>
  </si>
  <si>
    <t>Avkastning på eget kapital (Exkl. Klarna)</t>
  </si>
  <si>
    <t>K/I-kvot (Exkl. Klarna)</t>
  </si>
  <si>
    <t>Diagram 20: Utlåning</t>
  </si>
  <si>
    <t>Diagram 22: Utlåning</t>
  </si>
  <si>
    <t>Diagram 24: Avkastning på eget kapital</t>
  </si>
  <si>
    <t>Diagram 25: K/I-kvot</t>
  </si>
  <si>
    <t>Diagram 26: Utlåning</t>
  </si>
  <si>
    <t>Diagram 27: Räntenettomarginal och andel problemlån</t>
  </si>
  <si>
    <t xml:space="preserve">Diagram 28: Provisionsnetto </t>
  </si>
  <si>
    <t>Diagram 29:</t>
  </si>
  <si>
    <t>Diagram 30: Avkastning på eget kapital</t>
  </si>
  <si>
    <t>Diagram 33: Avkastning på eget kapital</t>
  </si>
  <si>
    <t>Diagram 34: Utlåning</t>
  </si>
  <si>
    <t>Diagram 35: Andel problemlån</t>
  </si>
  <si>
    <t>Diagram 7: Fördelning av finansiering per kategori Q2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</si>
</sst>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yyyy\-mm\-dd"/>
    <numFmt numFmtId="167" formatCode="_-* #,##0.0_-;\-* #,##0.0_-;_-* &quot;-&quot;??_-;_-@_-"/>
    <numFmt numFmtId="168" formatCode="_-* #,##0_-;\-* #,##0_-;_-* &quot;-&quot;??_-;_-@_-"/>
    <numFmt numFmtId="170" formatCode="#,##0.00%"/>
    <numFmt numFmtId="171" formatCode="_-* #,##0.00\ _k_r_-;\-* #,##0.00\ _k_r_-;_-* &quot;-&quot;??\ _k_r_-;_-@_-"/>
    <numFmt numFmtId="172" formatCode="_-* #,##0.000_-;\-* #,##0.000_-;_-* &quot;-&quot;??_-;_-@_-"/>
    <numFmt numFmtId="173" formatCode="0.0000%"/>
  </numFmts>
  <fonts count="18">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sz val="11"/>
      <name val="Calibri"/>
      <family val="2"/>
      <scheme val="minor"/>
    </font>
    <font>
      <sz val="6"/>
      <color theme="1"/>
      <name val="Arial"/>
      <family val="2"/>
    </font>
    <font>
      <sz val="9"/>
      <name val="Gentle Sans"/>
    </font>
    <font>
      <sz val="10"/>
      <name val="Arial"/>
      <family val="2"/>
    </font>
    <font>
      <sz val="10"/>
      <name val="Arial"/>
      <family val="2"/>
    </font>
    <font>
      <u/>
      <sz val="10"/>
      <color theme="10"/>
      <name val="Arial"/>
      <family val="2"/>
    </font>
    <font>
      <sz val="10"/>
      <color rgb="FF000000"/>
      <name val="Arial"/>
      <family val="2"/>
    </font>
    <font>
      <sz val="11"/>
      <color rgb="FF000000"/>
      <name val="Calibri"/>
      <family val="2"/>
    </font>
    <font>
      <sz val="11"/>
      <color theme="1"/>
      <name val="Calibri"/>
      <family val="2"/>
      <scheme val="minor"/>
    </font>
    <font>
      <sz val="10"/>
      <name val="MS Sans Serif"/>
      <family val="2"/>
    </font>
    <font>
      <sz val="10"/>
      <name val="Times New Roman"/>
      <family val="1"/>
    </font>
    <font>
      <sz val="11"/>
      <color rgb="FF9C6500"/>
      <name val="Calibri"/>
      <family val="2"/>
      <scheme val="minor"/>
    </font>
    <font>
      <u/>
      <sz val="7.7"/>
      <color theme="10"/>
      <name val="Calibri"/>
      <family val="2"/>
    </font>
    <font>
      <sz val="10"/>
      <color theme="1"/>
      <name val="Calibri"/>
      <family val="2"/>
      <scheme val="minor"/>
    </font>
  </fonts>
  <fills count="3">
    <fill>
      <patternFill patternType="none"/>
    </fill>
    <fill>
      <patternFill patternType="gray125"/>
    </fill>
    <fill>
      <patternFill patternType="solid">
        <fgColor rgb="FFFFEB9C"/>
      </patternFill>
    </fill>
  </fills>
  <borders count="3">
    <border>
      <left/>
      <right/>
      <top/>
      <bottom/>
      <diagonal/>
    </border>
    <border>
      <left/>
      <right/>
      <top/>
      <bottom style="thin">
        <color indexed="64"/>
      </bottom>
      <diagonal/>
    </border>
    <border>
      <left/>
      <right/>
      <top style="thin">
        <color theme="4" tint="0.39997558519241921"/>
      </top>
      <bottom style="thin">
        <color theme="4" tint="0.39997558519241921"/>
      </bottom>
      <diagonal/>
    </border>
  </borders>
  <cellStyleXfs count="148">
    <xf numFmtId="0" fontId="0" fillId="0" borderId="0"/>
    <xf numFmtId="0" fontId="6" fillId="0" borderId="0"/>
    <xf numFmtId="0" fontId="7" fillId="0" borderId="0"/>
    <xf numFmtId="0" fontId="9" fillId="0" borderId="0" applyNumberFormat="0" applyFill="0" applyBorder="0" applyAlignment="0" applyProtection="0">
      <alignment vertical="top"/>
      <protection locked="0"/>
    </xf>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11" fillId="0" borderId="0" applyNumberFormat="0" applyBorder="0" applyAlignment="0"/>
    <xf numFmtId="9"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2" fillId="0" borderId="0" applyFont="0" applyFill="0" applyBorder="0" applyAlignment="0" applyProtection="0"/>
    <xf numFmtId="43" fontId="12" fillId="0" borderId="0" applyFont="0" applyFill="0" applyBorder="0" applyAlignment="0" applyProtection="0"/>
    <xf numFmtId="0" fontId="13" fillId="0" borderId="0"/>
    <xf numFmtId="0" fontId="14" fillId="0" borderId="0"/>
    <xf numFmtId="0" fontId="13" fillId="0" borderId="0"/>
    <xf numFmtId="9" fontId="13" fillId="0" borderId="0" applyFont="0" applyFill="0" applyBorder="0" applyAlignment="0" applyProtection="0"/>
    <xf numFmtId="0" fontId="15" fillId="2" borderId="0" applyNumberFormat="0" applyBorder="0" applyAlignment="0" applyProtection="0"/>
    <xf numFmtId="0" fontId="14"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3" fillId="0" borderId="0"/>
    <xf numFmtId="43" fontId="12" fillId="0" borderId="0" applyFont="0" applyFill="0" applyBorder="0" applyAlignment="0" applyProtection="0"/>
    <xf numFmtId="0" fontId="16" fillId="0" borderId="0" applyNumberFormat="0" applyFill="0" applyBorder="0" applyAlignment="0" applyProtection="0">
      <alignment vertical="top"/>
      <protection locked="0"/>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7" fillId="0" borderId="0"/>
  </cellStyleXfs>
  <cellXfs count="149">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164" fontId="0" fillId="0" borderId="0" xfId="0" applyNumberFormat="1"/>
    <xf numFmtId="0" fontId="1" fillId="0" borderId="1" xfId="0" applyFont="1" applyBorder="1"/>
    <xf numFmtId="17" fontId="1" fillId="0" borderId="0" xfId="0" applyNumberFormat="1" applyFont="1"/>
    <xf numFmtId="165" fontId="0" fillId="0" borderId="0" xfId="0" applyNumberFormat="1"/>
    <xf numFmtId="1" fontId="0" fillId="0" borderId="0" xfId="0" applyNumberFormat="1"/>
    <xf numFmtId="0" fontId="0" fillId="0" borderId="0" xfId="0" applyBorder="1"/>
    <xf numFmtId="0" fontId="1" fillId="0" borderId="0" xfId="0" applyFont="1" applyBorder="1"/>
    <xf numFmtId="3" fontId="0" fillId="0" borderId="0" xfId="0" applyNumberFormat="1"/>
    <xf numFmtId="0" fontId="0" fillId="0" borderId="0" xfId="0" applyNumberFormat="1"/>
    <xf numFmtId="0" fontId="3" fillId="0" borderId="0" xfId="0" applyNumberFormat="1" applyFont="1"/>
    <xf numFmtId="11" fontId="0" fillId="0" borderId="0" xfId="0" applyNumberFormat="1"/>
    <xf numFmtId="0" fontId="1" fillId="0" borderId="0" xfId="0" applyFont="1"/>
    <xf numFmtId="0" fontId="1" fillId="0" borderId="0" xfId="0" applyFont="1" applyFill="1" applyBorder="1"/>
    <xf numFmtId="0" fontId="5" fillId="0" borderId="0" xfId="0" applyFont="1" applyAlignment="1">
      <alignment vertical="center"/>
    </xf>
    <xf numFmtId="2" fontId="0" fillId="0" borderId="0" xfId="0" applyNumberFormat="1"/>
    <xf numFmtId="1" fontId="0" fillId="0" borderId="0" xfId="0" applyNumberFormat="1" applyAlignment="1">
      <alignment horizontal="right"/>
    </xf>
    <xf numFmtId="166" fontId="0" fillId="0" borderId="0" xfId="0" applyNumberFormat="1" applyAlignment="1">
      <alignment horizontal="right"/>
    </xf>
    <xf numFmtId="4" fontId="0" fillId="0" borderId="0" xfId="0" applyNumberFormat="1" applyAlignment="1">
      <alignment horizontal="right"/>
    </xf>
    <xf numFmtId="9" fontId="4" fillId="0" borderId="0" xfId="0" applyNumberFormat="1" applyFont="1"/>
    <xf numFmtId="9" fontId="0" fillId="0" borderId="0" xfId="0" applyNumberFormat="1"/>
    <xf numFmtId="0" fontId="0" fillId="0" borderId="0" xfId="0"/>
    <xf numFmtId="1" fontId="0" fillId="0" borderId="0" xfId="0" applyNumberFormat="1"/>
    <xf numFmtId="1" fontId="0" fillId="0" borderId="0" xfId="0" applyNumberFormat="1"/>
    <xf numFmtId="10" fontId="0" fillId="0" borderId="0" xfId="0" applyNumberFormat="1"/>
    <xf numFmtId="0" fontId="0" fillId="0" borderId="0" xfId="0"/>
    <xf numFmtId="14" fontId="0" fillId="0" borderId="1" xfId="0" applyNumberFormat="1" applyBorder="1"/>
    <xf numFmtId="4" fontId="0" fillId="0" borderId="0" xfId="0" applyNumberFormat="1"/>
    <xf numFmtId="165" fontId="0" fillId="0" borderId="0" xfId="17" applyNumberFormat="1" applyFont="1"/>
    <xf numFmtId="3" fontId="0" fillId="0" borderId="0" xfId="0" applyNumberFormat="1"/>
    <xf numFmtId="9" fontId="0" fillId="0" borderId="0" xfId="17" applyFont="1"/>
    <xf numFmtId="43" fontId="0" fillId="0" borderId="0" xfId="18" applyFont="1"/>
    <xf numFmtId="0" fontId="0" fillId="0" borderId="0" xfId="0"/>
    <xf numFmtId="9" fontId="0" fillId="0" borderId="2" xfId="0" applyNumberFormat="1" applyBorder="1"/>
    <xf numFmtId="167" fontId="0" fillId="0" borderId="0" xfId="18" applyNumberFormat="1" applyFont="1"/>
    <xf numFmtId="167" fontId="0" fillId="0" borderId="0" xfId="0" applyNumberFormat="1"/>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0" fontId="1" fillId="0" borderId="1" xfId="0" applyFont="1" applyBorder="1"/>
    <xf numFmtId="0" fontId="1" fillId="0" borderId="1" xfId="0" applyFont="1" applyFill="1" applyBorder="1"/>
    <xf numFmtId="1" fontId="0" fillId="0" borderId="0" xfId="0" applyNumberFormat="1"/>
    <xf numFmtId="0" fontId="0" fillId="0" borderId="0" xfId="0"/>
    <xf numFmtId="0" fontId="2" fillId="0" borderId="0" xfId="0" applyFont="1" applyAlignment="1">
      <alignment vertical="center"/>
    </xf>
    <xf numFmtId="164" fontId="0" fillId="0" borderId="0" xfId="0" applyNumberFormat="1"/>
    <xf numFmtId="0" fontId="1" fillId="0" borderId="1" xfId="0" applyFont="1" applyBorder="1"/>
    <xf numFmtId="1" fontId="0" fillId="0" borderId="0" xfId="0" applyNumberFormat="1"/>
    <xf numFmtId="3" fontId="0" fillId="0" borderId="0" xfId="0" applyNumberFormat="1"/>
    <xf numFmtId="17" fontId="0" fillId="0" borderId="0" xfId="0" applyNumberFormat="1"/>
    <xf numFmtId="0" fontId="0" fillId="0" borderId="1" xfId="0" applyBorder="1"/>
    <xf numFmtId="0" fontId="1" fillId="0" borderId="1" xfId="0" applyFont="1" applyBorder="1"/>
    <xf numFmtId="0" fontId="0" fillId="0" borderId="0" xfId="0" applyNumberFormat="1"/>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0" fontId="1" fillId="0" borderId="1" xfId="0" applyFont="1" applyBorder="1"/>
    <xf numFmtId="1" fontId="0" fillId="0" borderId="0" xfId="0" applyNumberFormat="1"/>
    <xf numFmtId="3" fontId="0" fillId="0" borderId="0" xfId="0" applyNumberFormat="1"/>
    <xf numFmtId="0" fontId="0" fillId="0" borderId="0" xfId="0" applyNumberFormat="1"/>
    <xf numFmtId="10" fontId="0" fillId="0" borderId="0" xfId="17" applyNumberFormat="1" applyFont="1"/>
    <xf numFmtId="10" fontId="0" fillId="0" borderId="0" xfId="17" applyNumberFormat="1" applyFont="1"/>
    <xf numFmtId="0" fontId="0" fillId="0" borderId="0" xfId="0"/>
    <xf numFmtId="10" fontId="0" fillId="0" borderId="0" xfId="17" applyNumberFormat="1" applyFont="1"/>
    <xf numFmtId="2" fontId="0" fillId="0" borderId="0" xfId="17" applyNumberFormat="1" applyFont="1"/>
    <xf numFmtId="10" fontId="4" fillId="0" borderId="0" xfId="0" applyNumberFormat="1"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1" fontId="0" fillId="0" borderId="0" xfId="0" applyNumberFormat="1"/>
    <xf numFmtId="1" fontId="0" fillId="0" borderId="0" xfId="0" applyNumberFormat="1"/>
    <xf numFmtId="1" fontId="0" fillId="0" borderId="0" xfId="0" applyNumberFormat="1"/>
    <xf numFmtId="1" fontId="0" fillId="0" borderId="0" xfId="0" applyNumberFormat="1"/>
    <xf numFmtId="0" fontId="0" fillId="0" borderId="0" xfId="0"/>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64" fontId="0" fillId="0" borderId="0" xfId="0" applyNumberFormat="1"/>
    <xf numFmtId="0" fontId="0" fillId="0" borderId="0" xfId="0"/>
    <xf numFmtId="1" fontId="0" fillId="0" borderId="0" xfId="0" applyNumberFormat="1"/>
    <xf numFmtId="10" fontId="0" fillId="0" borderId="0" xfId="17" applyNumberFormat="1" applyFont="1"/>
    <xf numFmtId="164" fontId="0" fillId="0" borderId="0" xfId="0" applyNumberFormat="1"/>
    <xf numFmtId="164" fontId="0" fillId="0" borderId="0" xfId="17" applyNumberFormat="1" applyFont="1"/>
    <xf numFmtId="164" fontId="0" fillId="0" borderId="0" xfId="0" applyNumberFormat="1"/>
    <xf numFmtId="0" fontId="0" fillId="0" borderId="0" xfId="0"/>
    <xf numFmtId="2" fontId="0" fillId="0" borderId="0" xfId="0" applyNumberFormat="1"/>
    <xf numFmtId="2" fontId="0" fillId="0" borderId="0" xfId="18" applyNumberFormat="1" applyFont="1"/>
    <xf numFmtId="168" fontId="0" fillId="0" borderId="0" xfId="18" applyNumberFormat="1" applyFont="1"/>
    <xf numFmtId="0" fontId="0" fillId="0" borderId="0" xfId="0"/>
    <xf numFmtId="168" fontId="0" fillId="0" borderId="0" xfId="0" applyNumberFormat="1"/>
    <xf numFmtId="0" fontId="0" fillId="0" borderId="0" xfId="0"/>
    <xf numFmtId="1" fontId="0" fillId="0" borderId="0" xfId="0" applyNumberFormat="1"/>
    <xf numFmtId="10" fontId="0" fillId="0" borderId="0" xfId="17" applyNumberFormat="1" applyFont="1"/>
    <xf numFmtId="0" fontId="0" fillId="0" borderId="0" xfId="0"/>
    <xf numFmtId="10" fontId="0" fillId="0" borderId="0" xfId="17" applyNumberFormat="1" applyFont="1"/>
    <xf numFmtId="0" fontId="0" fillId="0" borderId="0" xfId="0" applyNumberFormat="1"/>
    <xf numFmtId="0" fontId="1" fillId="0" borderId="0" xfId="0" applyFont="1" applyFill="1"/>
    <xf numFmtId="0" fontId="0" fillId="0" borderId="0" xfId="0"/>
    <xf numFmtId="17" fontId="0" fillId="0" borderId="0" xfId="0" applyNumberFormat="1"/>
    <xf numFmtId="164" fontId="0" fillId="0" borderId="0" xfId="0" applyNumberFormat="1"/>
    <xf numFmtId="1" fontId="0" fillId="0" borderId="0" xfId="0" applyNumberFormat="1"/>
    <xf numFmtId="3" fontId="0" fillId="0" borderId="0" xfId="0" applyNumberFormat="1"/>
    <xf numFmtId="11" fontId="0" fillId="0" borderId="0" xfId="0" applyNumberFormat="1"/>
    <xf numFmtId="0" fontId="0" fillId="0" borderId="0" xfId="0"/>
    <xf numFmtId="0" fontId="0" fillId="0" borderId="0" xfId="0" applyNumberFormat="1"/>
    <xf numFmtId="0" fontId="0" fillId="0" borderId="0" xfId="0"/>
    <xf numFmtId="0" fontId="0" fillId="0" borderId="0" xfId="0" applyNumberFormat="1"/>
    <xf numFmtId="0" fontId="0" fillId="0" borderId="0" xfId="0"/>
    <xf numFmtId="0" fontId="0" fillId="0" borderId="0" xfId="0"/>
    <xf numFmtId="170" fontId="0" fillId="0" borderId="0" xfId="0" applyNumberFormat="1"/>
    <xf numFmtId="0" fontId="0" fillId="0" borderId="0" xfId="0"/>
    <xf numFmtId="0" fontId="0" fillId="0" borderId="0" xfId="0" applyNumberFormat="1"/>
    <xf numFmtId="170" fontId="0" fillId="0" borderId="0" xfId="0" applyNumberFormat="1"/>
    <xf numFmtId="0" fontId="0" fillId="0" borderId="0" xfId="0"/>
    <xf numFmtId="3" fontId="0" fillId="0" borderId="0" xfId="0" applyNumberFormat="1"/>
    <xf numFmtId="0" fontId="17" fillId="0" borderId="0" xfId="147"/>
    <xf numFmtId="0" fontId="1" fillId="0" borderId="1" xfId="147" applyFont="1" applyBorder="1"/>
    <xf numFmtId="168" fontId="17" fillId="0" borderId="0" xfId="147" applyNumberFormat="1"/>
    <xf numFmtId="168" fontId="17" fillId="0" borderId="0" xfId="18" applyNumberFormat="1" applyFont="1"/>
    <xf numFmtId="171" fontId="0" fillId="0" borderId="0" xfId="0" applyNumberFormat="1"/>
    <xf numFmtId="14" fontId="0" fillId="0" borderId="0" xfId="0" applyNumberFormat="1"/>
    <xf numFmtId="168" fontId="12" fillId="0" borderId="0" xfId="147" applyNumberFormat="1" applyFont="1"/>
    <xf numFmtId="168" fontId="12" fillId="0" borderId="0" xfId="18" applyNumberFormat="1" applyFont="1"/>
    <xf numFmtId="1" fontId="12" fillId="0" borderId="0" xfId="147" applyNumberFormat="1" applyFont="1"/>
    <xf numFmtId="0" fontId="1" fillId="0" borderId="0" xfId="147" applyFont="1"/>
    <xf numFmtId="172" fontId="12" fillId="0" borderId="0" xfId="18" applyNumberFormat="1" applyFont="1"/>
    <xf numFmtId="173" fontId="0" fillId="0" borderId="0" xfId="17" applyNumberFormat="1" applyFont="1"/>
  </cellXfs>
  <cellStyles count="148">
    <cellStyle name="Comma 2" xfId="37" xr:uid="{261C6597-467F-402B-AE3A-6EAE216FF848}"/>
    <cellStyle name="Comma 2 2" xfId="38" xr:uid="{65FB2881-9D3C-4A31-BA9F-2AB9404DCF3A}"/>
    <cellStyle name="Comma 2 2 2" xfId="49" xr:uid="{9A5090A9-8325-4BA3-952E-13489A1F8AC6}"/>
    <cellStyle name="Comma 2 2 2 2" xfId="65" xr:uid="{15E41AAE-039D-4EFB-8B78-861A0485F6D5}"/>
    <cellStyle name="Comma 2 2 2 2 2" xfId="120" xr:uid="{474CBEE6-9446-4F38-8E83-5BA3D6D4C50E}"/>
    <cellStyle name="Comma 2 2 2 3" xfId="81" xr:uid="{C58F1A69-A016-41C4-AD1E-C8CBAB02CE6E}"/>
    <cellStyle name="Comma 2 2 2 3 2" xfId="136" xr:uid="{08DF2C30-7464-4017-88B8-831FED039CB4}"/>
    <cellStyle name="Comma 2 2 2 4" xfId="104" xr:uid="{0A305649-FB8D-47BF-A474-49F9D91485CF}"/>
    <cellStyle name="Comma 2 2 3" xfId="57" xr:uid="{1E9641A2-BB59-47E1-9008-C9C54F3AD0D3}"/>
    <cellStyle name="Comma 2 2 3 2" xfId="112" xr:uid="{C6E1063A-0EA1-4609-8628-031BDCC18C5C}"/>
    <cellStyle name="Comma 2 2 4" xfId="73" xr:uid="{97BAA621-B440-4F88-B466-D235197E9545}"/>
    <cellStyle name="Comma 2 2 4 2" xfId="128" xr:uid="{123F70DC-5207-4031-B303-71E3E37D65BF}"/>
    <cellStyle name="Comma 2 2 5" xfId="96" xr:uid="{938259AD-1E2C-4A1E-B74A-4F9A4EC35788}"/>
    <cellStyle name="Comma 2 3" xfId="45" xr:uid="{F23C7C26-957F-4CD3-BC4D-EB299DE0B7C0}"/>
    <cellStyle name="Comma 2 3 2" xfId="54" xr:uid="{A473B18F-7631-41DF-ABCE-0C6776DA366F}"/>
    <cellStyle name="Comma 2 3 2 2" xfId="70" xr:uid="{39F192F3-B6CC-4335-B0FB-2656F86F0B0E}"/>
    <cellStyle name="Comma 2 3 2 2 2" xfId="125" xr:uid="{D3E2CB21-149A-4EF3-9688-43BFCBC97AFC}"/>
    <cellStyle name="Comma 2 3 2 3" xfId="86" xr:uid="{EDCC3C18-D999-413C-86AB-05BFDB5AA4B8}"/>
    <cellStyle name="Comma 2 3 2 3 2" xfId="141" xr:uid="{EC069056-23F9-427A-AE88-63E11B0ADEC9}"/>
    <cellStyle name="Comma 2 3 2 4" xfId="109" xr:uid="{F9CAF307-3ABB-44E7-9E7D-F992645EC093}"/>
    <cellStyle name="Comma 2 3 3" xfId="62" xr:uid="{9D54A33D-BA8E-4B82-BDD6-D8E4A3F1C1B8}"/>
    <cellStyle name="Comma 2 3 3 2" xfId="117" xr:uid="{4A322E5C-16FB-493D-8B88-B0D4A7120A52}"/>
    <cellStyle name="Comma 2 3 4" xfId="78" xr:uid="{C37CEFE3-B7B0-43E4-8D79-3A5222C44824}"/>
    <cellStyle name="Comma 2 3 4 2" xfId="133" xr:uid="{AFF3DD73-5AAE-44A8-9936-AB5BF055BB2B}"/>
    <cellStyle name="Comma 2 3 5" xfId="101" xr:uid="{8C24C24F-3666-4563-AD24-84AE3E51C64B}"/>
    <cellStyle name="Comma 2 4" xfId="47" xr:uid="{518B84BA-FCCF-4DB4-A913-AC6DB1057DCD}"/>
    <cellStyle name="Comma 2 4 2" xfId="64" xr:uid="{8147E1B4-138F-4461-B81B-69CBD6C5F3E8}"/>
    <cellStyle name="Comma 2 4 2 2" xfId="119" xr:uid="{AC8442B8-79D9-4D44-84C0-5086363F3F75}"/>
    <cellStyle name="Comma 2 4 3" xfId="80" xr:uid="{255AB00E-1511-4623-AD53-E53A9E200881}"/>
    <cellStyle name="Comma 2 4 3 2" xfId="135" xr:uid="{6C2D2213-EF9D-4E05-A61A-B872583FCF54}"/>
    <cellStyle name="Comma 2 4 4" xfId="103" xr:uid="{919FCC35-DACE-4264-82B8-38291D21218A}"/>
    <cellStyle name="Comma 2 5" xfId="56" xr:uid="{88C685A2-42F1-45AB-9B5F-FE9F86CC1AF5}"/>
    <cellStyle name="Comma 2 5 2" xfId="111" xr:uid="{F6A07072-F92B-497C-8198-CFC7A1CC74B3}"/>
    <cellStyle name="Comma 2 6" xfId="72" xr:uid="{87B52100-E57B-4FBC-9AE1-CCBFD597CD2E}"/>
    <cellStyle name="Comma 2 6 2" xfId="127" xr:uid="{47666417-3BDE-4D38-852A-DB92B85C4823}"/>
    <cellStyle name="Comma 2 7" xfId="95" xr:uid="{DE3655FE-E16D-4817-94D4-1BC103226D8C}"/>
    <cellStyle name="Comma 3" xfId="40" xr:uid="{8823872D-041E-48A4-9039-F767F6AFB807}"/>
    <cellStyle name="Comma 3 2" xfId="50" xr:uid="{3A7FAED8-65B5-4598-819C-EBD46DFB2C1E}"/>
    <cellStyle name="Comma 3 2 2" xfId="66" xr:uid="{84AFDB0D-1B43-4157-BF31-9720B5D36B50}"/>
    <cellStyle name="Comma 3 2 2 2" xfId="121" xr:uid="{13C23B0A-77FB-41D5-B962-A93959DA0911}"/>
    <cellStyle name="Comma 3 2 3" xfId="82" xr:uid="{B5C5F2C0-BFF0-46BB-9FCE-6238C74AF6DA}"/>
    <cellStyle name="Comma 3 2 3 2" xfId="137" xr:uid="{E9D4376D-4B19-413A-B3AF-EF96D2D05BB3}"/>
    <cellStyle name="Comma 3 2 4" xfId="105" xr:uid="{424F4A9C-9AD2-41BB-9C92-4223434A98F6}"/>
    <cellStyle name="Comma 3 3" xfId="58" xr:uid="{8FD316E9-33AF-4960-80DE-60DE9DA7E43D}"/>
    <cellStyle name="Comma 3 3 2" xfId="113" xr:uid="{DDAF6B47-D2DE-4FAB-9056-A6FEA45492CE}"/>
    <cellStyle name="Comma 3 4" xfId="74" xr:uid="{61DB8E8A-B78C-45A3-8353-9D6181F56C85}"/>
    <cellStyle name="Comma 3 4 2" xfId="129" xr:uid="{99FA2A17-9A74-413A-8170-697A5DED16D0}"/>
    <cellStyle name="Comma 3 5" xfId="97" xr:uid="{155A8D49-8E76-4228-A281-89590921812C}"/>
    <cellStyle name="Comma 4" xfId="42" xr:uid="{F728150F-09E3-4D0A-BA31-7255D7A39FE2}"/>
    <cellStyle name="Comma 4 2" xfId="51" xr:uid="{5AF0B532-847D-4A5E-8BD0-32423721172A}"/>
    <cellStyle name="Comma 4 2 2" xfId="67" xr:uid="{E0A7528B-A448-406E-92D7-C6D7C8A7BA60}"/>
    <cellStyle name="Comma 4 2 2 2" xfId="122" xr:uid="{34D180E9-4C85-450B-851F-EED125C1D651}"/>
    <cellStyle name="Comma 4 2 3" xfId="83" xr:uid="{14CA931A-C3BA-4913-8FE9-38ABDDA68910}"/>
    <cellStyle name="Comma 4 2 3 2" xfId="138" xr:uid="{ACC7EBE7-D042-4911-9F76-C7D1D593F1A0}"/>
    <cellStyle name="Comma 4 2 4" xfId="106" xr:uid="{6274C04D-D5D1-4585-BA0D-BD9739626BC7}"/>
    <cellStyle name="Comma 4 3" xfId="59" xr:uid="{2C79A69D-0A0A-4907-930B-633BA57CC933}"/>
    <cellStyle name="Comma 4 3 2" xfId="114" xr:uid="{0DB7D519-23CF-46B0-9FA0-83872D52D148}"/>
    <cellStyle name="Comma 4 4" xfId="75" xr:uid="{5C4AF499-4B07-46E3-B865-A90E96A7CC7B}"/>
    <cellStyle name="Comma 4 4 2" xfId="130" xr:uid="{B49C4794-C313-4B6F-85C6-F5BABC005547}"/>
    <cellStyle name="Comma 4 5" xfId="98" xr:uid="{F78FD05E-518C-489A-90C6-AC971D17D663}"/>
    <cellStyle name="Comma 5" xfId="43" xr:uid="{85E09683-CA16-4218-B2FD-9F879F30644B}"/>
    <cellStyle name="Comma 5 2" xfId="52" xr:uid="{5E6C14FC-55BF-4FDD-8F42-0E9810D8F729}"/>
    <cellStyle name="Comma 5 2 2" xfId="68" xr:uid="{8EA2ACDB-489F-45C6-8816-E750AF759864}"/>
    <cellStyle name="Comma 5 2 2 2" xfId="123" xr:uid="{A51D611A-F0EE-4458-9F54-07A85C3DA5F3}"/>
    <cellStyle name="Comma 5 2 3" xfId="84" xr:uid="{D01A640A-0209-4643-A80D-0F7D7422433D}"/>
    <cellStyle name="Comma 5 2 3 2" xfId="139" xr:uid="{F839C012-C635-450D-ACF0-83DA8141B1D6}"/>
    <cellStyle name="Comma 5 2 4" xfId="107" xr:uid="{5305B79E-F904-4317-A112-7A4C5E323F65}"/>
    <cellStyle name="Comma 5 3" xfId="60" xr:uid="{665F0D8A-B612-49A0-9360-304C37958BC4}"/>
    <cellStyle name="Comma 5 3 2" xfId="115" xr:uid="{06BD2D33-C149-4888-8DBA-07140B318A97}"/>
    <cellStyle name="Comma 5 4" xfId="76" xr:uid="{07D46F8F-F677-42CA-A446-9A10AAEC27ED}"/>
    <cellStyle name="Comma 5 4 2" xfId="131" xr:uid="{3BC551F7-5D66-4F49-B67D-B02D0CD6C37D}"/>
    <cellStyle name="Comma 5 5" xfId="99" xr:uid="{DDE92A03-1751-44BA-AC5B-927827A5CC29}"/>
    <cellStyle name="Comma 6" xfId="44" xr:uid="{1FF127CF-2C03-4716-91AF-446BBAF92DA5}"/>
    <cellStyle name="Comma 6 2" xfId="53" xr:uid="{F8301E5D-D651-4593-B8C4-C1D278F7F2EB}"/>
    <cellStyle name="Comma 6 2 2" xfId="69" xr:uid="{4D1C3041-EDB7-4103-8246-4700D8D80900}"/>
    <cellStyle name="Comma 6 2 2 2" xfId="124" xr:uid="{7DF89102-E5C5-4F1F-A3DE-19F3714CB48A}"/>
    <cellStyle name="Comma 6 2 3" xfId="85" xr:uid="{1EA54AA5-6662-4B3B-BFAB-5F76AB3AE048}"/>
    <cellStyle name="Comma 6 2 3 2" xfId="140" xr:uid="{443C72E7-8410-43FE-8070-1335C93F716E}"/>
    <cellStyle name="Comma 6 2 4" xfId="108" xr:uid="{84B36A16-A24F-4B47-9EEE-F9DB4C47B7AC}"/>
    <cellStyle name="Comma 6 3" xfId="61" xr:uid="{82B24B19-A960-4767-9C1D-EBEDCBEC661C}"/>
    <cellStyle name="Comma 6 3 2" xfId="116" xr:uid="{34584121-3B1B-442B-B7E1-490AB75FBD5F}"/>
    <cellStyle name="Comma 6 4" xfId="77" xr:uid="{A52B0C00-783E-43E2-AB4D-87E646F4CC5D}"/>
    <cellStyle name="Comma 6 4 2" xfId="132" xr:uid="{2AFB2D5A-3E17-4F9A-A5D0-56ACDA6A8F78}"/>
    <cellStyle name="Comma 6 5" xfId="100" xr:uid="{0317BF74-9CCC-4FF4-BBB6-1EFCC84CE52C}"/>
    <cellStyle name="Comma 7" xfId="46" xr:uid="{48D16B6B-954A-41F4-8A67-AB25B9D11A66}"/>
    <cellStyle name="Comma 7 2" xfId="63" xr:uid="{59E8D26B-A4A5-44C9-BC14-8780BEA7FA6B}"/>
    <cellStyle name="Comma 7 2 2" xfId="118" xr:uid="{1FB457D3-0D43-4D51-B890-C5F9306FC40A}"/>
    <cellStyle name="Comma 7 3" xfId="79" xr:uid="{ED42847F-BF45-461B-A763-6A25759F9B4E}"/>
    <cellStyle name="Comma 7 3 2" xfId="134" xr:uid="{739191D8-EC9C-4265-94CF-3B11BAF5A83F}"/>
    <cellStyle name="Comma 7 4" xfId="102" xr:uid="{CCE456D0-E3A6-407D-97E8-B3D978686401}"/>
    <cellStyle name="Hyperlink 2" xfId="3" xr:uid="{00000000-0005-0000-0000-000001000000}"/>
    <cellStyle name="Hyperlänk 2" xfId="41" xr:uid="{72D201DB-E42C-4FAB-965D-433E4FC039F5}"/>
    <cellStyle name="Neutral 2" xfId="34" xr:uid="{882AC065-F519-4055-9966-101514DD8AAC}"/>
    <cellStyle name="Normal" xfId="0" builtinId="0"/>
    <cellStyle name="Normal 10" xfId="5" xr:uid="{00000000-0005-0000-0000-000003000000}"/>
    <cellStyle name="Normal 10 2" xfId="19" xr:uid="{008B4E9F-2D16-45CF-8FFA-57EA5A85A4B2}"/>
    <cellStyle name="Normal 11" xfId="147" xr:uid="{9397FBBB-0548-49DA-8C53-8B6614CEE9E0}"/>
    <cellStyle name="Normal 2" xfId="2" xr:uid="{00000000-0005-0000-0000-000004000000}"/>
    <cellStyle name="Normal 2 2" xfId="6" xr:uid="{00000000-0005-0000-0000-000005000000}"/>
    <cellStyle name="Normal 2 2 2" xfId="20" xr:uid="{70B72A0E-1B83-4E55-8EB4-992A2504AA28}"/>
    <cellStyle name="Normal 2 3" xfId="16" xr:uid="{00000000-0005-0000-0000-000006000000}"/>
    <cellStyle name="Normal 2 4" xfId="30" xr:uid="{86E6C393-86C3-4285-9DA4-7AF5BD925906}"/>
    <cellStyle name="Normal 3" xfId="7" xr:uid="{00000000-0005-0000-0000-000007000000}"/>
    <cellStyle name="Normal 3 2" xfId="21" xr:uid="{ED8BA1B0-AE91-4F65-BBCC-906C5B06A821}"/>
    <cellStyle name="Normal 3 3" xfId="31" xr:uid="{BD999C74-C4E5-43BF-8041-312877A708DE}"/>
    <cellStyle name="Normal 3 5" xfId="35" xr:uid="{86448173-4968-415C-8DE2-BCB7CA04A512}"/>
    <cellStyle name="Normal 4" xfId="8" xr:uid="{00000000-0005-0000-0000-000008000000}"/>
    <cellStyle name="Normal 4 2" xfId="22" xr:uid="{E51CE803-6FF4-4AE9-8A03-CF02CEC909F8}"/>
    <cellStyle name="Normal 4 2 2" xfId="39" xr:uid="{8387B857-5D09-4BC5-9BEA-FA4BEEF98EE8}"/>
    <cellStyle name="Normal 4 3" xfId="48" xr:uid="{D41C4232-C810-4FB6-A5A8-84D1BDDB3749}"/>
    <cellStyle name="Normal 4 4" xfId="32" xr:uid="{9226D0E0-A40D-4366-9679-63962B9DA109}"/>
    <cellStyle name="Normal 5" xfId="4" xr:uid="{00000000-0005-0000-0000-000009000000}"/>
    <cellStyle name="Normal 5 2" xfId="13" xr:uid="{00000000-0005-0000-0000-00000A000000}"/>
    <cellStyle name="Normal 5 2 2" xfId="25" xr:uid="{BCFF3576-CD9B-40DB-A9F5-E360588006B9}"/>
    <cellStyle name="Normal 6" xfId="9" xr:uid="{00000000-0005-0000-0000-00000B000000}"/>
    <cellStyle name="Normal 6 2" xfId="14" xr:uid="{00000000-0005-0000-0000-00000C000000}"/>
    <cellStyle name="Normal 6 2 2" xfId="26" xr:uid="{C3588619-EA48-471B-9E86-E34D37DD44A9}"/>
    <cellStyle name="Normal 7" xfId="10" xr:uid="{00000000-0005-0000-0000-00000D000000}"/>
    <cellStyle name="Normal 7 2" xfId="15" xr:uid="{00000000-0005-0000-0000-00000E000000}"/>
    <cellStyle name="Normal 7 2 2" xfId="27" xr:uid="{90FDF6A8-D88A-40C5-AA3E-D349C395330A}"/>
    <cellStyle name="Normal 7 3" xfId="36" xr:uid="{165C21C2-E084-4B71-BBB6-A5F7DBD8D87C}"/>
    <cellStyle name="Normal 8" xfId="11" xr:uid="{00000000-0005-0000-0000-00000F000000}"/>
    <cellStyle name="Normal 8 2" xfId="23" xr:uid="{5E95FBA5-71BD-4614-BF14-B45DDCF732C0}"/>
    <cellStyle name="Normal 9" xfId="12" xr:uid="{00000000-0005-0000-0000-000010000000}"/>
    <cellStyle name="Normal 9 2" xfId="24" xr:uid="{D98F0FA0-B8B7-4046-8152-50D31ACF51F3}"/>
    <cellStyle name="Percent 2" xfId="33" xr:uid="{E914FF6E-96D8-4370-B88A-E83C76EAB0A9}"/>
    <cellStyle name="Procent" xfId="17" builtinId="5"/>
    <cellStyle name="Tal2" xfId="1" xr:uid="{00000000-0005-0000-0000-000012000000}"/>
    <cellStyle name="Tusental" xfId="18" builtinId="3"/>
    <cellStyle name="Tusental 10" xfId="92" xr:uid="{1126D7C0-48DC-4759-9861-34FF76927EF8}"/>
    <cellStyle name="Tusental 2" xfId="28" xr:uid="{3722A0A1-6972-41DC-ADD4-0BC5E07A610A}"/>
    <cellStyle name="Tusental 2 2" xfId="88" xr:uid="{9A5A056C-5EE0-4126-B630-D316336CE7EC}"/>
    <cellStyle name="Tusental 2 2 2" xfId="143" xr:uid="{2C1DFA69-F27E-48C7-AA56-24803B9A2FCE}"/>
    <cellStyle name="Tusental 2 3" xfId="93" xr:uid="{C2B34FFF-E5EB-4029-AD39-E4529746E1C3}"/>
    <cellStyle name="Tusental 3" xfId="29" xr:uid="{7D8F7F5C-5C04-42DD-BBB7-120BC9FEE85C}"/>
    <cellStyle name="Tusental 3 2" xfId="94" xr:uid="{7D72E500-B371-463F-B3C2-E4351BBBF15A}"/>
    <cellStyle name="Tusental 4" xfId="55" xr:uid="{EA937BBF-A428-4B35-9A04-C49598DD89B6}"/>
    <cellStyle name="Tusental 4 2" xfId="110" xr:uid="{154C4A7B-FFE1-4A93-846C-CC08919BC6A9}"/>
    <cellStyle name="Tusental 5" xfId="71" xr:uid="{6371E833-1C42-4FE6-A913-BE234790C91D}"/>
    <cellStyle name="Tusental 5 2" xfId="126" xr:uid="{728814E0-4831-4FA9-8B87-110B09CAA504}"/>
    <cellStyle name="Tusental 6" xfId="87" xr:uid="{BB7186E5-151A-4F27-9F61-73CEDB2492B9}"/>
    <cellStyle name="Tusental 6 2" xfId="142" xr:uid="{7C862B50-144F-4172-A45D-CFAF4D14F887}"/>
    <cellStyle name="Tusental 7" xfId="89" xr:uid="{F030477A-C2A4-4B7F-AB6F-96C34293E053}"/>
    <cellStyle name="Tusental 7 2" xfId="144" xr:uid="{BC92D15B-350B-4C01-9FE7-B68F387F1F46}"/>
    <cellStyle name="Tusental 8" xfId="90" xr:uid="{0D9EE8E8-3D38-406F-8042-CBAE5759BC91}"/>
    <cellStyle name="Tusental 8 2" xfId="145" xr:uid="{367257A1-0C37-4972-8CED-DB95A7BB8459}"/>
    <cellStyle name="Tusental 9" xfId="91" xr:uid="{F451BC43-E97C-4549-84C8-5AE6BD15EB97}"/>
    <cellStyle name="Tusental 9 2" xfId="146" xr:uid="{7EB8A1FF-6334-4A7E-B577-930EFE9759C4}"/>
  </cellStyles>
  <dxfs count="0"/>
  <tableStyles count="0" defaultTableStyle="TableStyleMedium2" defaultPivotStyle="PivotStyleLight16"/>
  <colors>
    <mruColors>
      <color rgb="FF7EDDD3"/>
      <color rgb="FF280071"/>
      <color rgb="FFF8971D"/>
      <color rgb="FF6E2B62"/>
      <color rgb="FF000000"/>
      <color rgb="FF006A7D"/>
      <color rgb="FFF7EA48"/>
      <color rgb="FF753577"/>
      <color rgb="FFFFB3C7"/>
      <color rgb="FFFFA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7.xml"/><Relationship Id="rId18" Type="http://schemas.openxmlformats.org/officeDocument/2006/relationships/chartsheet" Target="chartsheets/sheet9.xml"/><Relationship Id="rId26" Type="http://schemas.openxmlformats.org/officeDocument/2006/relationships/chartsheet" Target="chartsheets/sheet13.xml"/><Relationship Id="rId39" Type="http://schemas.openxmlformats.org/officeDocument/2006/relationships/worksheet" Target="worksheets/sheet20.xml"/><Relationship Id="rId21" Type="http://schemas.openxmlformats.org/officeDocument/2006/relationships/worksheet" Target="worksheets/sheet11.xml"/><Relationship Id="rId34" Type="http://schemas.openxmlformats.org/officeDocument/2006/relationships/chartsheet" Target="chartsheets/sheet17.xml"/><Relationship Id="rId42" Type="http://schemas.openxmlformats.org/officeDocument/2006/relationships/chartsheet" Target="chartsheets/sheet21.xml"/><Relationship Id="rId47" Type="http://schemas.openxmlformats.org/officeDocument/2006/relationships/worksheet" Target="worksheets/sheet24.xml"/><Relationship Id="rId50" Type="http://schemas.openxmlformats.org/officeDocument/2006/relationships/chartsheet" Target="chartsheets/sheet25.xml"/><Relationship Id="rId55" Type="http://schemas.openxmlformats.org/officeDocument/2006/relationships/worksheet" Target="worksheets/sheet28.xml"/><Relationship Id="rId63" Type="http://schemas.openxmlformats.org/officeDocument/2006/relationships/worksheet" Target="worksheets/sheet32.xml"/><Relationship Id="rId68" Type="http://schemas.openxmlformats.org/officeDocument/2006/relationships/chartsheet" Target="chartsheets/sheet34.xml"/><Relationship Id="rId7" Type="http://schemas.openxmlformats.org/officeDocument/2006/relationships/worksheet" Target="worksheets/sheet4.xml"/><Relationship Id="rId71" Type="http://schemas.openxmlformats.org/officeDocument/2006/relationships/externalLink" Target="externalLinks/externalLink1.xml"/><Relationship Id="rId2" Type="http://schemas.openxmlformats.org/officeDocument/2006/relationships/chartsheet" Target="chartsheets/sheet1.xml"/><Relationship Id="rId16" Type="http://schemas.openxmlformats.org/officeDocument/2006/relationships/chartsheet" Target="chartsheets/sheet8.xml"/><Relationship Id="rId29" Type="http://schemas.openxmlformats.org/officeDocument/2006/relationships/worksheet" Target="worksheets/sheet15.xml"/><Relationship Id="rId11" Type="http://schemas.openxmlformats.org/officeDocument/2006/relationships/worksheet" Target="worksheets/sheet6.xml"/><Relationship Id="rId24" Type="http://schemas.openxmlformats.org/officeDocument/2006/relationships/chartsheet" Target="chartsheets/sheet12.xml"/><Relationship Id="rId32" Type="http://schemas.openxmlformats.org/officeDocument/2006/relationships/chartsheet" Target="chartsheets/sheet16.xml"/><Relationship Id="rId37" Type="http://schemas.openxmlformats.org/officeDocument/2006/relationships/worksheet" Target="worksheets/sheet19.xml"/><Relationship Id="rId40" Type="http://schemas.openxmlformats.org/officeDocument/2006/relationships/chartsheet" Target="chartsheets/sheet20.xml"/><Relationship Id="rId45" Type="http://schemas.openxmlformats.org/officeDocument/2006/relationships/worksheet" Target="worksheets/sheet23.xml"/><Relationship Id="rId53" Type="http://schemas.openxmlformats.org/officeDocument/2006/relationships/worksheet" Target="worksheets/sheet27.xml"/><Relationship Id="rId58" Type="http://schemas.openxmlformats.org/officeDocument/2006/relationships/chartsheet" Target="chartsheets/sheet29.xml"/><Relationship Id="rId66" Type="http://schemas.openxmlformats.org/officeDocument/2006/relationships/chartsheet" Target="chartsheets/sheet33.xml"/><Relationship Id="rId74" Type="http://schemas.openxmlformats.org/officeDocument/2006/relationships/sharedStrings" Target="sharedStrings.xml"/><Relationship Id="rId5" Type="http://schemas.openxmlformats.org/officeDocument/2006/relationships/worksheet" Target="worksheets/sheet3.xml"/><Relationship Id="rId15" Type="http://schemas.openxmlformats.org/officeDocument/2006/relationships/worksheet" Target="worksheets/sheet8.xml"/><Relationship Id="rId23" Type="http://schemas.openxmlformats.org/officeDocument/2006/relationships/worksheet" Target="worksheets/sheet12.xml"/><Relationship Id="rId28" Type="http://schemas.openxmlformats.org/officeDocument/2006/relationships/chartsheet" Target="chartsheets/sheet14.xml"/><Relationship Id="rId36" Type="http://schemas.openxmlformats.org/officeDocument/2006/relationships/chartsheet" Target="chartsheets/sheet18.xml"/><Relationship Id="rId49" Type="http://schemas.openxmlformats.org/officeDocument/2006/relationships/worksheet" Target="worksheets/sheet25.xml"/><Relationship Id="rId57" Type="http://schemas.openxmlformats.org/officeDocument/2006/relationships/worksheet" Target="worksheets/sheet29.xml"/><Relationship Id="rId61" Type="http://schemas.openxmlformats.org/officeDocument/2006/relationships/worksheet" Target="worksheets/sheet31.xml"/><Relationship Id="rId10" Type="http://schemas.openxmlformats.org/officeDocument/2006/relationships/chartsheet" Target="chartsheets/sheet5.xml"/><Relationship Id="rId19" Type="http://schemas.openxmlformats.org/officeDocument/2006/relationships/worksheet" Target="worksheets/sheet10.xml"/><Relationship Id="rId31" Type="http://schemas.openxmlformats.org/officeDocument/2006/relationships/worksheet" Target="worksheets/sheet16.xml"/><Relationship Id="rId44" Type="http://schemas.openxmlformats.org/officeDocument/2006/relationships/chartsheet" Target="chartsheets/sheet22.xml"/><Relationship Id="rId52" Type="http://schemas.openxmlformats.org/officeDocument/2006/relationships/chartsheet" Target="chartsheets/sheet26.xml"/><Relationship Id="rId60" Type="http://schemas.openxmlformats.org/officeDocument/2006/relationships/chartsheet" Target="chartsheets/sheet30.xml"/><Relationship Id="rId65" Type="http://schemas.openxmlformats.org/officeDocument/2006/relationships/worksheet" Target="worksheets/sheet33.xml"/><Relationship Id="rId73" Type="http://schemas.openxmlformats.org/officeDocument/2006/relationships/styles" Target="styles.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1.xml"/><Relationship Id="rId27" Type="http://schemas.openxmlformats.org/officeDocument/2006/relationships/worksheet" Target="worksheets/sheet14.xml"/><Relationship Id="rId30" Type="http://schemas.openxmlformats.org/officeDocument/2006/relationships/chartsheet" Target="chartsheets/sheet15.xml"/><Relationship Id="rId35" Type="http://schemas.openxmlformats.org/officeDocument/2006/relationships/worksheet" Target="worksheets/sheet18.xml"/><Relationship Id="rId43" Type="http://schemas.openxmlformats.org/officeDocument/2006/relationships/worksheet" Target="worksheets/sheet22.xml"/><Relationship Id="rId48" Type="http://schemas.openxmlformats.org/officeDocument/2006/relationships/chartsheet" Target="chartsheets/sheet24.xml"/><Relationship Id="rId56" Type="http://schemas.openxmlformats.org/officeDocument/2006/relationships/chartsheet" Target="chartsheets/sheet28.xml"/><Relationship Id="rId64" Type="http://schemas.openxmlformats.org/officeDocument/2006/relationships/chartsheet" Target="chartsheets/sheet32.xml"/><Relationship Id="rId69" Type="http://schemas.openxmlformats.org/officeDocument/2006/relationships/worksheet" Target="worksheets/sheet35.xml"/><Relationship Id="rId8" Type="http://schemas.openxmlformats.org/officeDocument/2006/relationships/chartsheet" Target="chartsheets/sheet4.xml"/><Relationship Id="rId51" Type="http://schemas.openxmlformats.org/officeDocument/2006/relationships/worksheet" Target="worksheets/sheet26.xml"/><Relationship Id="rId72" Type="http://schemas.openxmlformats.org/officeDocument/2006/relationships/theme" Target="theme/theme1.xml"/><Relationship Id="rId3" Type="http://schemas.openxmlformats.org/officeDocument/2006/relationships/worksheet" Target="worksheets/sheet2.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worksheet" Target="worksheets/sheet13.xml"/><Relationship Id="rId33" Type="http://schemas.openxmlformats.org/officeDocument/2006/relationships/worksheet" Target="worksheets/sheet17.xml"/><Relationship Id="rId38" Type="http://schemas.openxmlformats.org/officeDocument/2006/relationships/chartsheet" Target="chartsheets/sheet19.xml"/><Relationship Id="rId46" Type="http://schemas.openxmlformats.org/officeDocument/2006/relationships/chartsheet" Target="chartsheets/sheet23.xml"/><Relationship Id="rId59" Type="http://schemas.openxmlformats.org/officeDocument/2006/relationships/worksheet" Target="worksheets/sheet30.xml"/><Relationship Id="rId67" Type="http://schemas.openxmlformats.org/officeDocument/2006/relationships/worksheet" Target="worksheets/sheet34.xml"/><Relationship Id="rId20" Type="http://schemas.openxmlformats.org/officeDocument/2006/relationships/chartsheet" Target="chartsheets/sheet10.xml"/><Relationship Id="rId41" Type="http://schemas.openxmlformats.org/officeDocument/2006/relationships/worksheet" Target="worksheets/sheet21.xml"/><Relationship Id="rId54" Type="http://schemas.openxmlformats.org/officeDocument/2006/relationships/chartsheet" Target="chartsheets/sheet27.xml"/><Relationship Id="rId62" Type="http://schemas.openxmlformats.org/officeDocument/2006/relationships/chartsheet" Target="chartsheets/sheet31.xml"/><Relationship Id="rId70" Type="http://schemas.openxmlformats.org/officeDocument/2006/relationships/chartsheet" Target="chartsheets/sheet35.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960125447594717E-2"/>
          <c:y val="2.7544184012246276E-2"/>
          <c:w val="0.91124535320985944"/>
          <c:h val="0.72261146931940334"/>
        </c:manualLayout>
      </c:layout>
      <c:barChart>
        <c:barDir val="col"/>
        <c:grouping val="clustered"/>
        <c:varyColors val="0"/>
        <c:ser>
          <c:idx val="0"/>
          <c:order val="0"/>
          <c:tx>
            <c:strRef>
              <c:f>'1.'!$B$7</c:f>
              <c:strCache>
                <c:ptCount val="1"/>
                <c:pt idx="0">
                  <c:v>2015 kv.2</c:v>
                </c:pt>
              </c:strCache>
            </c:strRef>
          </c:tx>
          <c:spPr>
            <a:solidFill>
              <a:srgbClr val="006A7D"/>
            </a:solidFill>
            <a:ln>
              <a:noFill/>
            </a:ln>
            <a:effectLst/>
          </c:spPr>
          <c:invertIfNegative val="0"/>
          <c:cat>
            <c:strRef>
              <c:f>'1.'!$A$8:$A$15</c:f>
              <c:strCache>
                <c:ptCount val="8"/>
                <c:pt idx="0">
                  <c:v>Storbanker</c:v>
                </c:pt>
                <c:pt idx="1">
                  <c:v>Konsumtionskreditföretag</c:v>
                </c:pt>
                <c:pt idx="2">
                  <c:v>Bolånebanker</c:v>
                </c:pt>
                <c:pt idx="3">
                  <c:v>Värdepappersbanker</c:v>
                </c:pt>
                <c:pt idx="4">
                  <c:v>Leasingbolag</c:v>
                </c:pt>
                <c:pt idx="5">
                  <c:v>Sparbanker</c:v>
                </c:pt>
                <c:pt idx="6">
                  <c:v>Övriga</c:v>
                </c:pt>
                <c:pt idx="7">
                  <c:v>Utländska banker</c:v>
                </c:pt>
              </c:strCache>
            </c:strRef>
          </c:cat>
          <c:val>
            <c:numRef>
              <c:f>'1.'!$B$8:$B$15</c:f>
              <c:numCache>
                <c:formatCode>0</c:formatCode>
                <c:ptCount val="8"/>
                <c:pt idx="0">
                  <c:v>59.494962441279043</c:v>
                </c:pt>
                <c:pt idx="1">
                  <c:v>0.83676606148376376</c:v>
                </c:pt>
                <c:pt idx="2">
                  <c:v>11.101407640857621</c:v>
                </c:pt>
                <c:pt idx="3">
                  <c:v>0.23806244324501699</c:v>
                </c:pt>
                <c:pt idx="4">
                  <c:v>0.46076679467268239</c:v>
                </c:pt>
                <c:pt idx="5">
                  <c:v>4.3963391746748695</c:v>
                </c:pt>
                <c:pt idx="6">
                  <c:v>3.295441000373899</c:v>
                </c:pt>
                <c:pt idx="7">
                  <c:v>20.176254443413082</c:v>
                </c:pt>
              </c:numCache>
            </c:numRef>
          </c:val>
          <c:extLst>
            <c:ext xmlns:c16="http://schemas.microsoft.com/office/drawing/2014/chart" uri="{C3380CC4-5D6E-409C-BE32-E72D297353CC}">
              <c16:uniqueId val="{00000000-33C0-4935-B35D-0304C8FBFA01}"/>
            </c:ext>
          </c:extLst>
        </c:ser>
        <c:ser>
          <c:idx val="1"/>
          <c:order val="1"/>
          <c:tx>
            <c:strRef>
              <c:f>'1.'!$C$7</c:f>
              <c:strCache>
                <c:ptCount val="1"/>
                <c:pt idx="0">
                  <c:v>2023 kv.2</c:v>
                </c:pt>
              </c:strCache>
            </c:strRef>
          </c:tx>
          <c:spPr>
            <a:solidFill>
              <a:srgbClr val="F8971D"/>
            </a:solidFill>
            <a:ln>
              <a:noFill/>
            </a:ln>
            <a:effectLst/>
          </c:spPr>
          <c:invertIfNegative val="0"/>
          <c:cat>
            <c:strRef>
              <c:f>'1.'!$A$8:$A$15</c:f>
              <c:strCache>
                <c:ptCount val="8"/>
                <c:pt idx="0">
                  <c:v>Storbanker</c:v>
                </c:pt>
                <c:pt idx="1">
                  <c:v>Konsumtionskreditföretag</c:v>
                </c:pt>
                <c:pt idx="2">
                  <c:v>Bolånebanker</c:v>
                </c:pt>
                <c:pt idx="3">
                  <c:v>Värdepappersbanker</c:v>
                </c:pt>
                <c:pt idx="4">
                  <c:v>Leasingbolag</c:v>
                </c:pt>
                <c:pt idx="5">
                  <c:v>Sparbanker</c:v>
                </c:pt>
                <c:pt idx="6">
                  <c:v>Övriga</c:v>
                </c:pt>
                <c:pt idx="7">
                  <c:v>Utländska banker</c:v>
                </c:pt>
              </c:strCache>
            </c:strRef>
          </c:cat>
          <c:val>
            <c:numRef>
              <c:f>'1.'!$C$8:$C$15</c:f>
              <c:numCache>
                <c:formatCode>0</c:formatCode>
                <c:ptCount val="8"/>
                <c:pt idx="0">
                  <c:v>53.858410280293057</c:v>
                </c:pt>
                <c:pt idx="1">
                  <c:v>1.8224423034086716</c:v>
                </c:pt>
                <c:pt idx="2">
                  <c:v>14.107133207929042</c:v>
                </c:pt>
                <c:pt idx="3">
                  <c:v>0.62099250980850906</c:v>
                </c:pt>
                <c:pt idx="4">
                  <c:v>0.43930578653277086</c:v>
                </c:pt>
                <c:pt idx="5">
                  <c:v>5.143650180925059</c:v>
                </c:pt>
                <c:pt idx="6">
                  <c:v>3.933744539932821</c:v>
                </c:pt>
                <c:pt idx="7">
                  <c:v>20.074321191170096</c:v>
                </c:pt>
              </c:numCache>
            </c:numRef>
          </c:val>
          <c:extLst>
            <c:ext xmlns:c16="http://schemas.microsoft.com/office/drawing/2014/chart" uri="{C3380CC4-5D6E-409C-BE32-E72D297353CC}">
              <c16:uniqueId val="{00000001-33C0-4935-B35D-0304C8FBFA0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1560000" spcFirstLastPara="1" vertOverflow="ellipsis"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3.3628429782153045E-2"/>
          <c:y val="0.88651864641191058"/>
          <c:w val="0.95121910413714172"/>
          <c:h val="0.11268938193109007"/>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'10.'!$B$7</c:f>
              <c:strCache>
                <c:ptCount val="1"/>
                <c:pt idx="0">
                  <c:v>Räntenettomarginal</c:v>
                </c:pt>
              </c:strCache>
            </c:strRef>
          </c:tx>
          <c:spPr>
            <a:ln w="38100" cap="sq">
              <a:solidFill>
                <a:srgbClr val="006A7D"/>
              </a:solidFill>
              <a:prstDash val="solid"/>
              <a:round/>
            </a:ln>
            <a:effectLst/>
          </c:spPr>
          <c:marker>
            <c:symbol val="none"/>
          </c:marker>
          <c:cat>
            <c:numRef>
              <c:f>'10.'!$A$8:$A$41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'10.'!$B$8:$B$41</c:f>
              <c:numCache>
                <c:formatCode>0.0</c:formatCode>
                <c:ptCount val="34"/>
                <c:pt idx="0">
                  <c:v>1.1998296875223231</c:v>
                </c:pt>
                <c:pt idx="1">
                  <c:v>1.1880196649258734</c:v>
                </c:pt>
                <c:pt idx="2">
                  <c:v>1.1934905978087311</c:v>
                </c:pt>
                <c:pt idx="3">
                  <c:v>1.2559984540262121</c:v>
                </c:pt>
                <c:pt idx="4">
                  <c:v>1.2040702143759876</c:v>
                </c:pt>
                <c:pt idx="5">
                  <c:v>1.1967464254935825</c:v>
                </c:pt>
                <c:pt idx="6">
                  <c:v>1.2104278003493152</c:v>
                </c:pt>
                <c:pt idx="7">
                  <c:v>1.2845952845617734</c:v>
                </c:pt>
                <c:pt idx="8">
                  <c:v>1.2220256613690694</c:v>
                </c:pt>
                <c:pt idx="9">
                  <c:v>1.2388622733005323</c:v>
                </c:pt>
                <c:pt idx="10">
                  <c:v>1.2314944742813378</c:v>
                </c:pt>
                <c:pt idx="11">
                  <c:v>1.3037000791714197</c:v>
                </c:pt>
                <c:pt idx="12">
                  <c:v>1.2519188930742555</c:v>
                </c:pt>
                <c:pt idx="13">
                  <c:v>1.2397347520074871</c:v>
                </c:pt>
                <c:pt idx="14">
                  <c:v>1.2519244008084347</c:v>
                </c:pt>
                <c:pt idx="15">
                  <c:v>1.2868925718555195</c:v>
                </c:pt>
                <c:pt idx="16">
                  <c:v>1.2434158136974238</c:v>
                </c:pt>
                <c:pt idx="17">
                  <c:v>1.2643844598820118</c:v>
                </c:pt>
                <c:pt idx="18">
                  <c:v>1.2578774640615404</c:v>
                </c:pt>
                <c:pt idx="19">
                  <c:v>1.2855378177820553</c:v>
                </c:pt>
                <c:pt idx="20">
                  <c:v>1.2177690058002819</c:v>
                </c:pt>
                <c:pt idx="21">
                  <c:v>1.2505099566976712</c:v>
                </c:pt>
                <c:pt idx="22">
                  <c:v>1.2670886487514406</c:v>
                </c:pt>
                <c:pt idx="23">
                  <c:v>1.3047234237442034</c:v>
                </c:pt>
                <c:pt idx="24">
                  <c:v>1.2180237653363684</c:v>
                </c:pt>
                <c:pt idx="25">
                  <c:v>1.2228783241966614</c:v>
                </c:pt>
                <c:pt idx="26">
                  <c:v>1.2160533103684585</c:v>
                </c:pt>
                <c:pt idx="27">
                  <c:v>1.2591447906746041</c:v>
                </c:pt>
                <c:pt idx="28">
                  <c:v>1.2624585773115042</c:v>
                </c:pt>
                <c:pt idx="29">
                  <c:v>1.2629847874818907</c:v>
                </c:pt>
                <c:pt idx="30">
                  <c:v>1.2936362289720449</c:v>
                </c:pt>
                <c:pt idx="31">
                  <c:v>1.4265829924175981</c:v>
                </c:pt>
                <c:pt idx="32">
                  <c:v>1.7142012000000002</c:v>
                </c:pt>
                <c:pt idx="33">
                  <c:v>1.7115457000000001</c:v>
                </c:pt>
              </c:numCache>
            </c:numRef>
          </c:val>
          <c:smooth val="0"/>
          <c:extLst>
            <c:ext xmlns:c16="http://schemas.microsoft.com/office/drawing/2014/chart" uri="{C3380CC4-5D6E-409C-BE32-E72D297353CC}">
              <c16:uniqueId val="{00000000-720D-482F-BCBF-E57E09A5CF84}"/>
            </c:ext>
          </c:extLst>
        </c:ser>
        <c:ser>
          <c:idx val="1"/>
          <c:order val="1"/>
          <c:tx>
            <c:strRef>
              <c:f>'10.'!$C$7</c:f>
              <c:strCache>
                <c:ptCount val="1"/>
                <c:pt idx="0">
                  <c:v>Andel problemlån</c:v>
                </c:pt>
              </c:strCache>
            </c:strRef>
          </c:tx>
          <c:spPr>
            <a:ln w="38100" cap="sq">
              <a:solidFill>
                <a:srgbClr val="F8971D"/>
              </a:solidFill>
              <a:prstDash val="solid"/>
              <a:round/>
            </a:ln>
            <a:effectLst/>
          </c:spPr>
          <c:marker>
            <c:symbol val="none"/>
          </c:marker>
          <c:cat>
            <c:numRef>
              <c:f>'10.'!$A$8:$A$41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'10.'!$C$8:$C$41</c:f>
              <c:numCache>
                <c:formatCode>0.0</c:formatCode>
                <c:ptCount val="34"/>
                <c:pt idx="0">
                  <c:v>0.88168291648142183</c:v>
                </c:pt>
                <c:pt idx="1">
                  <c:v>0.75231725319607834</c:v>
                </c:pt>
                <c:pt idx="2">
                  <c:v>0.83070492936840967</c:v>
                </c:pt>
                <c:pt idx="3">
                  <c:v>0.91127564009071538</c:v>
                </c:pt>
                <c:pt idx="4">
                  <c:v>0.86363119462952775</c:v>
                </c:pt>
                <c:pt idx="5">
                  <c:v>0.83713436635589455</c:v>
                </c:pt>
                <c:pt idx="6">
                  <c:v>0.79941262734367691</c:v>
                </c:pt>
                <c:pt idx="7">
                  <c:v>0.87009132361243069</c:v>
                </c:pt>
                <c:pt idx="8">
                  <c:v>0.74691390985668782</c:v>
                </c:pt>
                <c:pt idx="9">
                  <c:v>0.80933527708804553</c:v>
                </c:pt>
                <c:pt idx="10">
                  <c:v>0.82592369589688275</c:v>
                </c:pt>
                <c:pt idx="11">
                  <c:v>0.90175068016069737</c:v>
                </c:pt>
                <c:pt idx="12">
                  <c:v>0.88570361941997833</c:v>
                </c:pt>
                <c:pt idx="13">
                  <c:v>0.88739578704163846</c:v>
                </c:pt>
                <c:pt idx="14">
                  <c:v>0.88475489562086929</c:v>
                </c:pt>
                <c:pt idx="15">
                  <c:v>0.95261476987868621</c:v>
                </c:pt>
                <c:pt idx="16">
                  <c:v>0.91114191027116076</c:v>
                </c:pt>
                <c:pt idx="17">
                  <c:v>1.0348555324963531</c:v>
                </c:pt>
                <c:pt idx="18">
                  <c:v>1.0405915449674881</c:v>
                </c:pt>
                <c:pt idx="19">
                  <c:v>1.089825697807381</c:v>
                </c:pt>
                <c:pt idx="20">
                  <c:v>1.0288944649039748</c:v>
                </c:pt>
                <c:pt idx="21">
                  <c:v>1.0112057003575312</c:v>
                </c:pt>
                <c:pt idx="22">
                  <c:v>1.0137942949804739</c:v>
                </c:pt>
                <c:pt idx="23">
                  <c:v>1.0036334614727664</c:v>
                </c:pt>
                <c:pt idx="24">
                  <c:v>0.91787043029656123</c:v>
                </c:pt>
                <c:pt idx="25">
                  <c:v>0.89889712839574809</c:v>
                </c:pt>
                <c:pt idx="26">
                  <c:v>0.88338901354744725</c:v>
                </c:pt>
                <c:pt idx="27">
                  <c:v>0.98425153911799212</c:v>
                </c:pt>
                <c:pt idx="28">
                  <c:v>0.85545831929212568</c:v>
                </c:pt>
                <c:pt idx="29">
                  <c:v>0.83017502883504701</c:v>
                </c:pt>
                <c:pt idx="30">
                  <c:v>0.75405778194356199</c:v>
                </c:pt>
                <c:pt idx="31">
                  <c:v>0.8331162572094456</c:v>
                </c:pt>
                <c:pt idx="32">
                  <c:v>0.85340109999999991</c:v>
                </c:pt>
                <c:pt idx="33">
                  <c:v>0.857406</c:v>
                </c:pt>
              </c:numCache>
            </c:numRef>
          </c:val>
          <c:smooth val="0"/>
          <c:extLst>
            <c:ext xmlns:c16="http://schemas.microsoft.com/office/drawing/2014/chart" uri="{C3380CC4-5D6E-409C-BE32-E72D297353CC}">
              <c16:uniqueId val="{00000001-720D-482F-BCBF-E57E09A5CF84}"/>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0"/>
                <c:order val="2"/>
                <c:tx>
                  <c:strRef>
                    <c:extLst>
                      <c:ext uri="{02D57815-91ED-43cb-92C2-25804820EDAC}">
                        <c15:formulaRef>
                          <c15:sqref>'10.'!$D$7</c15:sqref>
                        </c15:formulaRef>
                      </c:ext>
                    </c:extLst>
                    <c:strCache>
                      <c:ptCount val="1"/>
                    </c:strCache>
                  </c:strRef>
                </c:tx>
                <c:spPr>
                  <a:ln w="38100" cap="rnd">
                    <a:solidFill>
                      <a:srgbClr val="753577"/>
                    </a:solidFill>
                    <a:round/>
                  </a:ln>
                  <a:effectLst/>
                </c:spPr>
                <c:marker>
                  <c:symbol val="none"/>
                </c:marker>
                <c:cat>
                  <c:numRef>
                    <c:extLst>
                      <c:ext uri="{02D57815-91ED-43cb-92C2-25804820EDAC}">
                        <c15:formulaRef>
                          <c15:sqref>'10.'!$A$8:$A$41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'10.'!$D$8:$D$41</c15:sqref>
                        </c15:formulaRef>
                      </c:ext>
                    </c:extLst>
                    <c:numCache>
                      <c:formatCode>0</c:formatCode>
                      <c:ptCount val="34"/>
                    </c:numCache>
                  </c:numRef>
                </c:val>
                <c:smooth val="0"/>
                <c:extLst>
                  <c:ext xmlns:c16="http://schemas.microsoft.com/office/drawing/2014/chart" uri="{C3380CC4-5D6E-409C-BE32-E72D297353CC}">
                    <c16:uniqueId val="{00000000-DDB6-4184-8823-8E05A5C88415}"/>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'10.'!$E$7</c15:sqref>
                        </c15:formulaRef>
                      </c:ext>
                    </c:extLst>
                    <c:strCache>
                      <c:ptCount val="1"/>
                    </c:strCache>
                  </c:strRef>
                </c:tx>
                <c:spPr>
                  <a:ln w="38100" cap="rnd">
                    <a:solidFill>
                      <a:srgbClr val="F7EA48"/>
                    </a:solidFill>
                    <a:round/>
                  </a:ln>
                  <a:effectLst/>
                </c:spPr>
                <c:marker>
                  <c:symbol val="none"/>
                </c:marker>
                <c:cat>
                  <c:numRef>
                    <c:extLst xmlns:c15="http://schemas.microsoft.com/office/drawing/2012/chart">
                      <c:ext xmlns:c15="http://schemas.microsoft.com/office/drawing/2012/chart" uri="{02D57815-91ED-43cb-92C2-25804820EDAC}">
                        <c15:formulaRef>
                          <c15:sqref>'10.'!$A$8:$A$41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xmlns:c15="http://schemas.microsoft.com/office/drawing/2012/chart">
                      <c:ext xmlns:c15="http://schemas.microsoft.com/office/drawing/2012/chart" uri="{02D57815-91ED-43cb-92C2-25804820EDAC}">
                        <c15:formulaRef>
                          <c15:sqref>'10.'!$E$8:$E$41</c15:sqref>
                        </c15:formulaRef>
                      </c:ext>
                    </c:extLst>
                    <c:numCache>
                      <c:formatCode>0</c:formatCode>
                      <c:ptCount val="34"/>
                    </c:numCache>
                  </c:numRef>
                </c:val>
                <c:smooth val="0"/>
                <c:extLst xmlns:c15="http://schemas.microsoft.com/office/drawing/2012/chart">
                  <c:ext xmlns:c16="http://schemas.microsoft.com/office/drawing/2014/chart" uri="{C3380CC4-5D6E-409C-BE32-E72D297353CC}">
                    <c16:uniqueId val="{00000001-DDB6-4184-8823-8E05A5C88415}"/>
                  </c:ext>
                </c:extLst>
              </c15:ser>
            </c15:filteredLineSeries>
          </c:ext>
        </c:extLst>
      </c:lineChart>
      <c:dateAx>
        <c:axId val="517726632"/>
        <c:scaling>
          <c:orientation val="minMax"/>
          <c:max val="4510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0.4"/>
      </c:valAx>
      <c:spPr>
        <a:noFill/>
        <a:ln>
          <a:solidFill>
            <a:srgbClr val="A4A4A4"/>
          </a:solidFill>
        </a:ln>
        <a:effectLst/>
      </c:spPr>
    </c:plotArea>
    <c:legend>
      <c:legendPos val="b"/>
      <c:layout>
        <c:manualLayout>
          <c:xMode val="edge"/>
          <c:yMode val="edge"/>
          <c:x val="0.10380254532924371"/>
          <c:y val="0.90968749592584386"/>
          <c:w val="0.80329107613578732"/>
          <c:h val="5.41885485410775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0"/>
          <c:order val="0"/>
          <c:tx>
            <c:strRef>
              <c:f>'11.'!$B$7</c:f>
              <c:strCache>
                <c:ptCount val="1"/>
                <c:pt idx="0">
                  <c:v>Räntenetto (vänster axel)</c:v>
                </c:pt>
              </c:strCache>
            </c:strRef>
          </c:tx>
          <c:spPr>
            <a:solidFill>
              <a:srgbClr val="006A7D"/>
            </a:solidFill>
            <a:ln>
              <a:noFill/>
            </a:ln>
            <a:effectLst/>
          </c:spPr>
          <c:invertIfNegative val="0"/>
          <c:cat>
            <c:numRef>
              <c:f>'11.'!$A$8:$A$41</c:f>
              <c:numCache>
                <c:formatCode>m/d/yyyy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'11.'!$B$8:$B$41</c:f>
              <c:numCache>
                <c:formatCode>_-* #\ ##0_-;\-* #\ ##0_-;_-* "-"??_-;_-@_-</c:formatCode>
                <c:ptCount val="34"/>
                <c:pt idx="0">
                  <c:v>72.452468007999997</c:v>
                </c:pt>
                <c:pt idx="1">
                  <c:v>71.827278429716003</c:v>
                </c:pt>
                <c:pt idx="2">
                  <c:v>71.369460659010016</c:v>
                </c:pt>
                <c:pt idx="3">
                  <c:v>71.540349799561</c:v>
                </c:pt>
                <c:pt idx="4">
                  <c:v>70.307830767812007</c:v>
                </c:pt>
                <c:pt idx="5">
                  <c:v>70.871937346172004</c:v>
                </c:pt>
                <c:pt idx="6">
                  <c:v>71.592110691177936</c:v>
                </c:pt>
                <c:pt idx="7">
                  <c:v>72.771093085838984</c:v>
                </c:pt>
                <c:pt idx="8">
                  <c:v>73.209825890399998</c:v>
                </c:pt>
                <c:pt idx="9">
                  <c:v>74.183209358244</c:v>
                </c:pt>
                <c:pt idx="10">
                  <c:v>74.890847948083859</c:v>
                </c:pt>
                <c:pt idx="11">
                  <c:v>76.032317034665013</c:v>
                </c:pt>
                <c:pt idx="12">
                  <c:v>76.966243641323999</c:v>
                </c:pt>
                <c:pt idx="13">
                  <c:v>78.397912670019991</c:v>
                </c:pt>
                <c:pt idx="14">
                  <c:v>78.658984067759903</c:v>
                </c:pt>
                <c:pt idx="15">
                  <c:v>78.964124366920004</c:v>
                </c:pt>
                <c:pt idx="16">
                  <c:v>80.241326250040004</c:v>
                </c:pt>
                <c:pt idx="17">
                  <c:v>81.782959491279996</c:v>
                </c:pt>
                <c:pt idx="18">
                  <c:v>82.181080340405899</c:v>
                </c:pt>
                <c:pt idx="19">
                  <c:v>82.614034865449995</c:v>
                </c:pt>
                <c:pt idx="20">
                  <c:v>85.671817191480017</c:v>
                </c:pt>
                <c:pt idx="21">
                  <c:v>88.919066397899996</c:v>
                </c:pt>
                <c:pt idx="22">
                  <c:v>89.027177999496089</c:v>
                </c:pt>
                <c:pt idx="23">
                  <c:v>89.291857971209993</c:v>
                </c:pt>
                <c:pt idx="24">
                  <c:v>88.424755108240007</c:v>
                </c:pt>
                <c:pt idx="25">
                  <c:v>89.460689088739997</c:v>
                </c:pt>
                <c:pt idx="26">
                  <c:v>89.671567861430802</c:v>
                </c:pt>
                <c:pt idx="27">
                  <c:v>87.513737067350007</c:v>
                </c:pt>
                <c:pt idx="28">
                  <c:v>90.738165822360003</c:v>
                </c:pt>
                <c:pt idx="29">
                  <c:v>93.945767338239989</c:v>
                </c:pt>
                <c:pt idx="30">
                  <c:v>99.359481935616017</c:v>
                </c:pt>
                <c:pt idx="31">
                  <c:v>106.67271268352</c:v>
                </c:pt>
                <c:pt idx="32">
                  <c:v>140.81892698428001</c:v>
                </c:pt>
                <c:pt idx="33">
                  <c:v>144.48119762223999</c:v>
                </c:pt>
              </c:numCache>
            </c:numRef>
          </c:val>
          <c:extLst>
            <c:ext xmlns:c16="http://schemas.microsoft.com/office/drawing/2014/chart" uri="{C3380CC4-5D6E-409C-BE32-E72D297353CC}">
              <c16:uniqueId val="{00000000-CA70-4ADD-B161-B9E3176A43CC}"/>
            </c:ext>
          </c:extLst>
        </c:ser>
        <c:ser>
          <c:idx val="1"/>
          <c:order val="1"/>
          <c:tx>
            <c:strRef>
              <c:f>'11.'!$C$7</c:f>
              <c:strCache>
                <c:ptCount val="1"/>
                <c:pt idx="0">
                  <c:v>Provisionsnetto (vänster axel)</c:v>
                </c:pt>
              </c:strCache>
            </c:strRef>
          </c:tx>
          <c:spPr>
            <a:solidFill>
              <a:srgbClr val="F8971D"/>
            </a:solidFill>
            <a:ln>
              <a:noFill/>
            </a:ln>
            <a:effectLst/>
          </c:spPr>
          <c:invertIfNegative val="0"/>
          <c:cat>
            <c:numRef>
              <c:f>'11.'!$A$8:$A$41</c:f>
              <c:numCache>
                <c:formatCode>m/d/yyyy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'11.'!$C$8:$C$41</c:f>
              <c:numCache>
                <c:formatCode>_-* #\ ##0_-;\-* #\ ##0_-;_-* "-"??_-;_-@_-</c:formatCode>
                <c:ptCount val="34"/>
                <c:pt idx="0">
                  <c:v>34.489725268000001</c:v>
                </c:pt>
                <c:pt idx="1">
                  <c:v>35.86830406512</c:v>
                </c:pt>
                <c:pt idx="2">
                  <c:v>34.592226386725422</c:v>
                </c:pt>
                <c:pt idx="3">
                  <c:v>34.566053782917997</c:v>
                </c:pt>
                <c:pt idx="4">
                  <c:v>31.030986494459999</c:v>
                </c:pt>
                <c:pt idx="5">
                  <c:v>31.899951835234003</c:v>
                </c:pt>
                <c:pt idx="6">
                  <c:v>32.015357513575239</c:v>
                </c:pt>
                <c:pt idx="7">
                  <c:v>33.085813659943</c:v>
                </c:pt>
                <c:pt idx="8">
                  <c:v>33.400065775207999</c:v>
                </c:pt>
                <c:pt idx="9">
                  <c:v>34.769880995628</c:v>
                </c:pt>
                <c:pt idx="10">
                  <c:v>33.986932415651182</c:v>
                </c:pt>
                <c:pt idx="11">
                  <c:v>34.940890291749</c:v>
                </c:pt>
                <c:pt idx="12">
                  <c:v>34.374108550439999</c:v>
                </c:pt>
                <c:pt idx="13">
                  <c:v>36.087823646080004</c:v>
                </c:pt>
                <c:pt idx="14">
                  <c:v>36.322182922746705</c:v>
                </c:pt>
                <c:pt idx="15">
                  <c:v>36.806530252589994</c:v>
                </c:pt>
                <c:pt idx="16">
                  <c:v>35.012481061160003</c:v>
                </c:pt>
                <c:pt idx="17">
                  <c:v>36.397341004239998</c:v>
                </c:pt>
                <c:pt idx="18">
                  <c:v>36.865210711990493</c:v>
                </c:pt>
                <c:pt idx="19">
                  <c:v>37.684474942949997</c:v>
                </c:pt>
                <c:pt idx="20">
                  <c:v>37.490973578279998</c:v>
                </c:pt>
                <c:pt idx="21">
                  <c:v>36.078836049179998</c:v>
                </c:pt>
                <c:pt idx="22">
                  <c:v>35.937996901753095</c:v>
                </c:pt>
                <c:pt idx="23">
                  <c:v>36.815438868009991</c:v>
                </c:pt>
                <c:pt idx="24">
                  <c:v>39.060964798199997</c:v>
                </c:pt>
                <c:pt idx="25">
                  <c:v>40.796619956459999</c:v>
                </c:pt>
                <c:pt idx="26">
                  <c:v>41.376660779829905</c:v>
                </c:pt>
                <c:pt idx="27">
                  <c:v>41.908546726220003</c:v>
                </c:pt>
                <c:pt idx="28">
                  <c:v>42.088400528999998</c:v>
                </c:pt>
                <c:pt idx="29">
                  <c:v>42.248799831319999</c:v>
                </c:pt>
                <c:pt idx="30">
                  <c:v>41.889728745165002</c:v>
                </c:pt>
                <c:pt idx="31">
                  <c:v>41.865213459669995</c:v>
                </c:pt>
                <c:pt idx="32">
                  <c:v>41.542993186239997</c:v>
                </c:pt>
                <c:pt idx="33">
                  <c:v>42.905195971099999</c:v>
                </c:pt>
              </c:numCache>
            </c:numRef>
          </c:val>
          <c:extLst>
            <c:ext xmlns:c16="http://schemas.microsoft.com/office/drawing/2014/chart" uri="{C3380CC4-5D6E-409C-BE32-E72D297353CC}">
              <c16:uniqueId val="{00000001-CA70-4ADD-B161-B9E3176A43CC}"/>
            </c:ext>
          </c:extLst>
        </c:ser>
        <c:ser>
          <c:idx val="2"/>
          <c:order val="2"/>
          <c:tx>
            <c:strRef>
              <c:f>'11.'!$D$7</c:f>
              <c:strCache>
                <c:ptCount val="1"/>
                <c:pt idx="0">
                  <c:v>Finansnetto (vänster axel)</c:v>
                </c:pt>
              </c:strCache>
            </c:strRef>
          </c:tx>
          <c:spPr>
            <a:solidFill>
              <a:srgbClr val="6E2B62"/>
            </a:solidFill>
            <a:ln>
              <a:noFill/>
            </a:ln>
            <a:effectLst/>
          </c:spPr>
          <c:invertIfNegative val="0"/>
          <c:cat>
            <c:numRef>
              <c:f>'11.'!$A$8:$A$41</c:f>
              <c:numCache>
                <c:formatCode>m/d/yyyy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'11.'!$D$8:$D$41</c:f>
              <c:numCache>
                <c:formatCode>_-* #\ ##0_-;\-* #\ ##0_-;_-* "-"??_-;_-@_-</c:formatCode>
                <c:ptCount val="34"/>
                <c:pt idx="0">
                  <c:v>10.297495304</c:v>
                </c:pt>
                <c:pt idx="1">
                  <c:v>9.5284727505140072</c:v>
                </c:pt>
                <c:pt idx="2">
                  <c:v>8.6148732004020694</c:v>
                </c:pt>
                <c:pt idx="3">
                  <c:v>10.318947066550995</c:v>
                </c:pt>
                <c:pt idx="4">
                  <c:v>9.971475481303985</c:v>
                </c:pt>
                <c:pt idx="5">
                  <c:v>15.419046843884002</c:v>
                </c:pt>
                <c:pt idx="6">
                  <c:v>14.889936468160309</c:v>
                </c:pt>
                <c:pt idx="7">
                  <c:v>14.779717682362</c:v>
                </c:pt>
                <c:pt idx="8">
                  <c:v>13.483319299812011</c:v>
                </c:pt>
                <c:pt idx="9">
                  <c:v>12.538742459318009</c:v>
                </c:pt>
                <c:pt idx="10">
                  <c:v>12.489048558092819</c:v>
                </c:pt>
                <c:pt idx="11">
                  <c:v>13.321988504492005</c:v>
                </c:pt>
                <c:pt idx="12">
                  <c:v>14.99765956904799</c:v>
                </c:pt>
                <c:pt idx="13">
                  <c:v>21.662295607840012</c:v>
                </c:pt>
                <c:pt idx="14">
                  <c:v>17.955434150530106</c:v>
                </c:pt>
                <c:pt idx="15">
                  <c:v>16.973916768720017</c:v>
                </c:pt>
                <c:pt idx="16">
                  <c:v>18.590964939679992</c:v>
                </c:pt>
                <c:pt idx="17">
                  <c:v>17.890909763800018</c:v>
                </c:pt>
                <c:pt idx="18">
                  <c:v>15.494701299184113</c:v>
                </c:pt>
                <c:pt idx="19">
                  <c:v>17.391646400130004</c:v>
                </c:pt>
                <c:pt idx="20">
                  <c:v>-14.609419274440002</c:v>
                </c:pt>
                <c:pt idx="21">
                  <c:v>3.3849052058000182</c:v>
                </c:pt>
                <c:pt idx="22">
                  <c:v>6.7167818539990085</c:v>
                </c:pt>
                <c:pt idx="23">
                  <c:v>8.3359645381800078</c:v>
                </c:pt>
                <c:pt idx="24">
                  <c:v>14.272857100559998</c:v>
                </c:pt>
                <c:pt idx="25">
                  <c:v>13.582831969620026</c:v>
                </c:pt>
                <c:pt idx="26">
                  <c:v>13.15887282213353</c:v>
                </c:pt>
                <c:pt idx="27">
                  <c:v>12.126210824729981</c:v>
                </c:pt>
                <c:pt idx="28">
                  <c:v>16.136969607720015</c:v>
                </c:pt>
                <c:pt idx="29">
                  <c:v>10.227911878040009</c:v>
                </c:pt>
                <c:pt idx="30">
                  <c:v>11.852435004099197</c:v>
                </c:pt>
                <c:pt idx="31">
                  <c:v>13.860125280160004</c:v>
                </c:pt>
                <c:pt idx="32">
                  <c:v>13.757659668800018</c:v>
                </c:pt>
                <c:pt idx="33">
                  <c:v>13.774153693440002</c:v>
                </c:pt>
              </c:numCache>
            </c:numRef>
          </c:val>
          <c:extLst>
            <c:ext xmlns:c16="http://schemas.microsoft.com/office/drawing/2014/chart" uri="{C3380CC4-5D6E-409C-BE32-E72D297353CC}">
              <c16:uniqueId val="{00000002-CA70-4ADD-B161-B9E3176A43CC}"/>
            </c:ext>
          </c:extLst>
        </c:ser>
        <c:ser>
          <c:idx val="3"/>
          <c:order val="3"/>
          <c:tx>
            <c:strRef>
              <c:f>'11.'!$E$7</c:f>
              <c:strCache>
                <c:ptCount val="1"/>
                <c:pt idx="0">
                  <c:v>Kostnader (vänster axel)</c:v>
                </c:pt>
              </c:strCache>
            </c:strRef>
          </c:tx>
          <c:spPr>
            <a:solidFill>
              <a:srgbClr val="F7EA48"/>
            </a:solidFill>
            <a:ln>
              <a:noFill/>
            </a:ln>
            <a:effectLst/>
          </c:spPr>
          <c:invertIfNegative val="0"/>
          <c:cat>
            <c:numRef>
              <c:f>'11.'!$A$8:$A$41</c:f>
              <c:numCache>
                <c:formatCode>m/d/yyyy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'11.'!$E$8:$E$41</c:f>
              <c:numCache>
                <c:formatCode>_-* #\ ##0_-;\-* #\ ##0_-;_-* "-"??_-;_-@_-</c:formatCode>
                <c:ptCount val="34"/>
                <c:pt idx="0">
                  <c:v>-53.917801928000003</c:v>
                </c:pt>
                <c:pt idx="1">
                  <c:v>-54.845797929653997</c:v>
                </c:pt>
                <c:pt idx="2">
                  <c:v>-53.833657529373966</c:v>
                </c:pt>
                <c:pt idx="3">
                  <c:v>-54.59268363959</c:v>
                </c:pt>
                <c:pt idx="4">
                  <c:v>-56.920228690020004</c:v>
                </c:pt>
                <c:pt idx="5">
                  <c:v>-54.834365548464007</c:v>
                </c:pt>
                <c:pt idx="6">
                  <c:v>-54.002029279697311</c:v>
                </c:pt>
                <c:pt idx="7">
                  <c:v>-54.863709781447</c:v>
                </c:pt>
                <c:pt idx="8">
                  <c:v>-53.812798291231992</c:v>
                </c:pt>
                <c:pt idx="9">
                  <c:v>-54.512406910197996</c:v>
                </c:pt>
                <c:pt idx="10">
                  <c:v>-53.84497916433299</c:v>
                </c:pt>
                <c:pt idx="11">
                  <c:v>-56.613309150773006</c:v>
                </c:pt>
                <c:pt idx="12">
                  <c:v>-56.421517770291999</c:v>
                </c:pt>
                <c:pt idx="13">
                  <c:v>-57.195523338500003</c:v>
                </c:pt>
                <c:pt idx="14">
                  <c:v>-56.894318438052899</c:v>
                </c:pt>
                <c:pt idx="15">
                  <c:v>-57.777730703410001</c:v>
                </c:pt>
                <c:pt idx="16">
                  <c:v>-56.403620813479996</c:v>
                </c:pt>
                <c:pt idx="17">
                  <c:v>-59.217485350039993</c:v>
                </c:pt>
                <c:pt idx="18">
                  <c:v>-61.345014552759004</c:v>
                </c:pt>
                <c:pt idx="19">
                  <c:v>-62.867929751870001</c:v>
                </c:pt>
                <c:pt idx="20">
                  <c:v>-64.248944977639994</c:v>
                </c:pt>
                <c:pt idx="21">
                  <c:v>-68.66883230066</c:v>
                </c:pt>
                <c:pt idx="22">
                  <c:v>-68.099066571477209</c:v>
                </c:pt>
                <c:pt idx="23">
                  <c:v>-68.391162795400007</c:v>
                </c:pt>
                <c:pt idx="24">
                  <c:v>-64.787461795240006</c:v>
                </c:pt>
                <c:pt idx="25">
                  <c:v>-69.9199004667</c:v>
                </c:pt>
                <c:pt idx="26">
                  <c:v>-67.567102082237795</c:v>
                </c:pt>
                <c:pt idx="27">
                  <c:v>-65.600762204960006</c:v>
                </c:pt>
                <c:pt idx="28">
                  <c:v>-66.484576055600002</c:v>
                </c:pt>
                <c:pt idx="29">
                  <c:v>-69.119051656919993</c:v>
                </c:pt>
                <c:pt idx="30">
                  <c:v>-68.997862105238511</c:v>
                </c:pt>
                <c:pt idx="31">
                  <c:v>-72.251065213109996</c:v>
                </c:pt>
                <c:pt idx="32">
                  <c:v>-74.355354543199994</c:v>
                </c:pt>
                <c:pt idx="33">
                  <c:v>-79.953140901260014</c:v>
                </c:pt>
              </c:numCache>
            </c:numRef>
          </c:val>
          <c:extLst>
            <c:ext xmlns:c16="http://schemas.microsoft.com/office/drawing/2014/chart" uri="{C3380CC4-5D6E-409C-BE32-E72D297353CC}">
              <c16:uniqueId val="{00000003-CA70-4ADD-B161-B9E3176A43CC}"/>
            </c:ext>
          </c:extLst>
        </c:ser>
        <c:dLbls>
          <c:showLegendKey val="0"/>
          <c:showVal val="0"/>
          <c:showCatName val="0"/>
          <c:showSerName val="0"/>
          <c:showPercent val="0"/>
          <c:showBubbleSize val="0"/>
        </c:dLbls>
        <c:gapWidth val="0"/>
        <c:overlap val="100"/>
        <c:axId val="517726632"/>
        <c:axId val="517737456"/>
      </c:barChart>
      <c:lineChart>
        <c:grouping val="standard"/>
        <c:varyColors val="0"/>
        <c:ser>
          <c:idx val="4"/>
          <c:order val="4"/>
          <c:tx>
            <c:strRef>
              <c:f>'11.'!$F$7</c:f>
              <c:strCache>
                <c:ptCount val="1"/>
                <c:pt idx="0">
                  <c:v>Resultat (höger axel)</c:v>
                </c:pt>
              </c:strCache>
            </c:strRef>
          </c:tx>
          <c:spPr>
            <a:ln w="28575" cap="rnd">
              <a:solidFill>
                <a:schemeClr val="accent5"/>
              </a:solidFill>
              <a:round/>
            </a:ln>
            <a:effectLst/>
          </c:spPr>
          <c:marker>
            <c:symbol val="none"/>
          </c:marker>
          <c:cat>
            <c:numRef>
              <c:f>'11.'!$A$8:$A$41</c:f>
              <c:numCache>
                <c:formatCode>m/d/yyyy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'11.'!$F$8:$F$41</c:f>
              <c:numCache>
                <c:formatCode>_-* #\ ##0_-;\-* #\ ##0_-;_-* "-"??_-;_-@_-</c:formatCode>
                <c:ptCount val="34"/>
                <c:pt idx="0">
                  <c:v>63.321886651999989</c:v>
                </c:pt>
                <c:pt idx="1">
                  <c:v>62.378257315696018</c:v>
                </c:pt>
                <c:pt idx="2">
                  <c:v>60.742902716763538</c:v>
                </c:pt>
                <c:pt idx="3">
                  <c:v>61.832667009439994</c:v>
                </c:pt>
                <c:pt idx="4">
                  <c:v>54.390064053555982</c:v>
                </c:pt>
                <c:pt idx="5">
                  <c:v>63.356570476826008</c:v>
                </c:pt>
                <c:pt idx="6">
                  <c:v>64.495375393216179</c:v>
                </c:pt>
                <c:pt idx="7">
                  <c:v>65.772914646696989</c:v>
                </c:pt>
                <c:pt idx="8">
                  <c:v>66.280412674188</c:v>
                </c:pt>
                <c:pt idx="9">
                  <c:v>66.979425902992006</c:v>
                </c:pt>
                <c:pt idx="10">
                  <c:v>67.521849757494863</c:v>
                </c:pt>
                <c:pt idx="11">
                  <c:v>67.681886680133005</c:v>
                </c:pt>
                <c:pt idx="12">
                  <c:v>69.916493990519982</c:v>
                </c:pt>
                <c:pt idx="13">
                  <c:v>78.95250858544</c:v>
                </c:pt>
                <c:pt idx="14">
                  <c:v>76.042282702983812</c:v>
                </c:pt>
                <c:pt idx="15">
                  <c:v>74.966840684820014</c:v>
                </c:pt>
                <c:pt idx="16">
                  <c:v>77.441151437400009</c:v>
                </c:pt>
                <c:pt idx="17">
                  <c:v>76.853724909280004</c:v>
                </c:pt>
                <c:pt idx="18">
                  <c:v>73.195977798821474</c:v>
                </c:pt>
                <c:pt idx="19">
                  <c:v>74.82222645665999</c:v>
                </c:pt>
                <c:pt idx="20">
                  <c:v>44.304426517680028</c:v>
                </c:pt>
                <c:pt idx="21">
                  <c:v>59.713975352220018</c:v>
                </c:pt>
                <c:pt idx="22">
                  <c:v>63.582890183770985</c:v>
                </c:pt>
                <c:pt idx="23">
                  <c:v>66.052098581999999</c:v>
                </c:pt>
                <c:pt idx="24">
                  <c:v>76.971115211760008</c:v>
                </c:pt>
                <c:pt idx="25">
                  <c:v>73.920240548120034</c:v>
                </c:pt>
                <c:pt idx="26">
                  <c:v>76.639999381156457</c:v>
                </c:pt>
                <c:pt idx="27">
                  <c:v>75.947732413339992</c:v>
                </c:pt>
                <c:pt idx="28">
                  <c:v>82.478959903479989</c:v>
                </c:pt>
                <c:pt idx="29">
                  <c:v>77.303427390680014</c:v>
                </c:pt>
                <c:pt idx="30">
                  <c:v>84.103783579641686</c:v>
                </c:pt>
                <c:pt idx="31">
                  <c:v>90.146986210239987</c:v>
                </c:pt>
                <c:pt idx="32">
                  <c:v>121.76422529612005</c:v>
                </c:pt>
                <c:pt idx="33">
                  <c:v>121.20740638551999</c:v>
                </c:pt>
              </c:numCache>
            </c:numRef>
          </c:val>
          <c:smooth val="0"/>
          <c:extLst>
            <c:ext xmlns:c16="http://schemas.microsoft.com/office/drawing/2014/chart" uri="{C3380CC4-5D6E-409C-BE32-E72D297353CC}">
              <c16:uniqueId val="{00000004-CA70-4ADD-B161-B9E3176A43CC}"/>
            </c:ext>
          </c:extLst>
        </c:ser>
        <c:dLbls>
          <c:showLegendKey val="0"/>
          <c:showVal val="0"/>
          <c:showCatName val="0"/>
          <c:showSerName val="0"/>
          <c:showPercent val="0"/>
          <c:showBubbleSize val="0"/>
        </c:dLbls>
        <c:marker val="1"/>
        <c:smooth val="0"/>
        <c:axId val="394172063"/>
        <c:axId val="394174583"/>
      </c:lineChart>
      <c:dateAx>
        <c:axId val="517726632"/>
        <c:scaling>
          <c:orientation val="minMax"/>
          <c:max val="45107"/>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394174583"/>
        <c:scaling>
          <c:orientation val="minMax"/>
          <c:max val="17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94172063"/>
        <c:crosses val="max"/>
        <c:crossBetween val="between"/>
        <c:majorUnit val="25"/>
      </c:valAx>
      <c:dateAx>
        <c:axId val="394172063"/>
        <c:scaling>
          <c:orientation val="minMax"/>
        </c:scaling>
        <c:delete val="1"/>
        <c:axPos val="b"/>
        <c:numFmt formatCode="m/d/yyyy" sourceLinked="1"/>
        <c:majorTickMark val="out"/>
        <c:minorTickMark val="none"/>
        <c:tickLblPos val="nextTo"/>
        <c:crossAx val="394174583"/>
        <c:crosses val="autoZero"/>
        <c:auto val="1"/>
        <c:lblOffset val="100"/>
        <c:baseTimeUnit val="months"/>
      </c:dateAx>
      <c:spPr>
        <a:noFill/>
        <a:ln w="9525">
          <a:solidFill>
            <a:srgbClr val="A4A4A4"/>
          </a:solidFill>
        </a:ln>
        <a:effectLst/>
      </c:spPr>
    </c:plotArea>
    <c:legend>
      <c:legendPos val="b"/>
      <c:layout>
        <c:manualLayout>
          <c:xMode val="edge"/>
          <c:yMode val="edge"/>
          <c:x val="6.5203129491651829E-2"/>
          <c:y val="0.85348507876980728"/>
          <c:w val="0.84007303183100124"/>
          <c:h val="0.1465149212301926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008856227948E-2"/>
          <c:y val="4.7764328614784544E-2"/>
          <c:w val="0.94310906193078325"/>
          <c:h val="0.77420298487008721"/>
        </c:manualLayout>
      </c:layout>
      <c:lineChart>
        <c:grouping val="standard"/>
        <c:varyColors val="0"/>
        <c:ser>
          <c:idx val="0"/>
          <c:order val="0"/>
          <c:tx>
            <c:strRef>
              <c:f>'12.'!$B$7</c:f>
              <c:strCache>
                <c:ptCount val="1"/>
                <c:pt idx="0">
                  <c:v>Total utlåning (vänster axel)</c:v>
                </c:pt>
              </c:strCache>
            </c:strRef>
          </c:tx>
          <c:spPr>
            <a:ln w="38100" cap="sq">
              <a:solidFill>
                <a:srgbClr val="006A7D"/>
              </a:solidFill>
              <a:prstDash val="solid"/>
              <a:round/>
            </a:ln>
            <a:effectLst/>
          </c:spPr>
          <c:marker>
            <c:symbol val="none"/>
          </c:marker>
          <c:cat>
            <c:numRef>
              <c:f>'12.'!$A$8:$A$29</c:f>
              <c:numCache>
                <c:formatCode>mmm\-yy</c:formatCode>
                <c:ptCount val="22"/>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pt idx="20">
                  <c:v>45016</c:v>
                </c:pt>
                <c:pt idx="21">
                  <c:v>45107</c:v>
                </c:pt>
              </c:numCache>
            </c:numRef>
          </c:cat>
          <c:val>
            <c:numRef>
              <c:f>'12.'!$B$8:$B$29</c:f>
              <c:numCache>
                <c:formatCode>0</c:formatCode>
                <c:ptCount val="22"/>
                <c:pt idx="0">
                  <c:v>4.5684688600000003</c:v>
                </c:pt>
                <c:pt idx="1">
                  <c:v>6.5727922110000003</c:v>
                </c:pt>
                <c:pt idx="2">
                  <c:v>8.1845161829999995</c:v>
                </c:pt>
                <c:pt idx="3">
                  <c:v>10.583130053</c:v>
                </c:pt>
                <c:pt idx="4">
                  <c:v>14.992522866</c:v>
                </c:pt>
                <c:pt idx="5">
                  <c:v>17.375924939000001</c:v>
                </c:pt>
                <c:pt idx="6">
                  <c:v>19.649134413999999</c:v>
                </c:pt>
                <c:pt idx="7">
                  <c:v>21.683818379000002</c:v>
                </c:pt>
                <c:pt idx="8">
                  <c:v>23.818884721</c:v>
                </c:pt>
                <c:pt idx="9">
                  <c:v>26.298084525</c:v>
                </c:pt>
                <c:pt idx="10">
                  <c:v>29.574357502000002</c:v>
                </c:pt>
                <c:pt idx="11">
                  <c:v>32.287214994999999</c:v>
                </c:pt>
                <c:pt idx="12">
                  <c:v>36.648727260999998</c:v>
                </c:pt>
                <c:pt idx="13">
                  <c:v>40.593842299000002</c:v>
                </c:pt>
                <c:pt idx="14">
                  <c:v>43.867851043000002</c:v>
                </c:pt>
                <c:pt idx="15">
                  <c:v>47.934092853000003</c:v>
                </c:pt>
                <c:pt idx="16">
                  <c:v>52.775515108999997</c:v>
                </c:pt>
                <c:pt idx="17">
                  <c:v>57.486800234</c:v>
                </c:pt>
                <c:pt idx="18">
                  <c:v>61.014190876999997</c:v>
                </c:pt>
                <c:pt idx="19">
                  <c:v>64.918855519999994</c:v>
                </c:pt>
                <c:pt idx="20" formatCode="#,##0">
                  <c:v>66.098426391999993</c:v>
                </c:pt>
                <c:pt idx="21" formatCode="#,##0">
                  <c:v>66.832714312999997</c:v>
                </c:pt>
              </c:numCache>
            </c:numRef>
          </c:val>
          <c:smooth val="0"/>
          <c:extLst>
            <c:ext xmlns:c16="http://schemas.microsoft.com/office/drawing/2014/chart" uri="{C3380CC4-5D6E-409C-BE32-E72D297353CC}">
              <c16:uniqueId val="{00000000-F63E-4B95-A92C-08485D6DA522}"/>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'12.'!$C$7</c:f>
              <c:strCache>
                <c:ptCount val="1"/>
                <c:pt idx="0">
                  <c:v>Andel av bolån i Sverige (höger axel)</c:v>
                </c:pt>
              </c:strCache>
            </c:strRef>
          </c:tx>
          <c:spPr>
            <a:ln w="38100" cap="rnd">
              <a:solidFill>
                <a:srgbClr val="F8971D"/>
              </a:solidFill>
              <a:round/>
            </a:ln>
            <a:effectLst/>
          </c:spPr>
          <c:marker>
            <c:symbol val="none"/>
          </c:marker>
          <c:cat>
            <c:numRef>
              <c:f>'12.'!$A$8:$A$29</c:f>
              <c:numCache>
                <c:formatCode>mmm\-yy</c:formatCode>
                <c:ptCount val="22"/>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pt idx="20">
                  <c:v>45016</c:v>
                </c:pt>
                <c:pt idx="21">
                  <c:v>45107</c:v>
                </c:pt>
              </c:numCache>
            </c:numRef>
          </c:cat>
          <c:val>
            <c:numRef>
              <c:f>'12.'!$C$8:$C$29</c:f>
              <c:numCache>
                <c:formatCode>0.00</c:formatCode>
                <c:ptCount val="22"/>
                <c:pt idx="0">
                  <c:v>0.14477732352760564</c:v>
                </c:pt>
                <c:pt idx="1">
                  <c:v>0.20537049855887088</c:v>
                </c:pt>
                <c:pt idx="2">
                  <c:v>0.25275654252859808</c:v>
                </c:pt>
                <c:pt idx="3">
                  <c:v>0.32227706124542072</c:v>
                </c:pt>
                <c:pt idx="4">
                  <c:v>0.45248182499785344</c:v>
                </c:pt>
                <c:pt idx="5">
                  <c:v>0.51757976101601455</c:v>
                </c:pt>
                <c:pt idx="6">
                  <c:v>0.57852783354517889</c:v>
                </c:pt>
                <c:pt idx="7">
                  <c:v>0.62949224430595052</c:v>
                </c:pt>
                <c:pt idx="8">
                  <c:v>0.68308550111291166</c:v>
                </c:pt>
                <c:pt idx="9">
                  <c:v>0.74251047389190339</c:v>
                </c:pt>
                <c:pt idx="10">
                  <c:v>0.82454604101043927</c:v>
                </c:pt>
                <c:pt idx="11">
                  <c:v>0.88542828877936386</c:v>
                </c:pt>
                <c:pt idx="12">
                  <c:v>0.9920433307996801</c:v>
                </c:pt>
                <c:pt idx="13">
                  <c:v>1.0791245720349458</c:v>
                </c:pt>
                <c:pt idx="14">
                  <c:v>1.1462686561218569</c:v>
                </c:pt>
                <c:pt idx="15">
                  <c:v>1.2300335678676526</c:v>
                </c:pt>
                <c:pt idx="16">
                  <c:v>1.3366087143097285</c:v>
                </c:pt>
                <c:pt idx="17">
                  <c:v>1.4351059360175418</c:v>
                </c:pt>
                <c:pt idx="18">
                  <c:v>1.5140176200941096</c:v>
                </c:pt>
                <c:pt idx="19">
                  <c:v>1.6045768653843848</c:v>
                </c:pt>
                <c:pt idx="20">
                  <c:v>1.6311530486005472</c:v>
                </c:pt>
                <c:pt idx="21">
                  <c:v>1.6449197578376178</c:v>
                </c:pt>
              </c:numCache>
            </c:numRef>
          </c:val>
          <c:smooth val="0"/>
          <c:extLst>
            <c:ext xmlns:c16="http://schemas.microsoft.com/office/drawing/2014/chart" uri="{C3380CC4-5D6E-409C-BE32-E72D297353CC}">
              <c16:uniqueId val="{00000001-FDFA-43DB-BA59-0ADA26C438A1}"/>
            </c:ext>
          </c:extLst>
        </c:ser>
        <c:dLbls>
          <c:showLegendKey val="0"/>
          <c:showVal val="0"/>
          <c:showCatName val="0"/>
          <c:showSerName val="0"/>
          <c:showPercent val="0"/>
          <c:showBubbleSize val="0"/>
        </c:dLbls>
        <c:marker val="1"/>
        <c:smooth val="0"/>
        <c:axId val="1452608608"/>
        <c:axId val="1452608280"/>
      </c:lineChart>
      <c:dateAx>
        <c:axId val="517726632"/>
        <c:scaling>
          <c:orientation val="minMax"/>
          <c:max val="4510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max val="8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valAx>
        <c:axId val="1452608280"/>
        <c:scaling>
          <c:orientation val="minMax"/>
          <c:max val="2"/>
          <c:min val="0"/>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452608608"/>
        <c:crosses val="max"/>
        <c:crossBetween val="between"/>
        <c:majorUnit val="0.25"/>
      </c:valAx>
      <c:dateAx>
        <c:axId val="1452608608"/>
        <c:scaling>
          <c:orientation val="minMax"/>
        </c:scaling>
        <c:delete val="1"/>
        <c:axPos val="b"/>
        <c:numFmt formatCode="mmm\-yy" sourceLinked="1"/>
        <c:majorTickMark val="out"/>
        <c:minorTickMark val="none"/>
        <c:tickLblPos val="nextTo"/>
        <c:crossAx val="1452608280"/>
        <c:crosses val="autoZero"/>
        <c:auto val="1"/>
        <c:lblOffset val="100"/>
        <c:baseTimeUnit val="months"/>
      </c:dateAx>
      <c:spPr>
        <a:noFill/>
        <a:ln>
          <a:solidFill>
            <a:srgbClr val="A4A4A4"/>
          </a:solidFill>
        </a:ln>
        <a:effectLst/>
      </c:spPr>
    </c:plotArea>
    <c:legend>
      <c:legendPos val="b"/>
      <c:layout>
        <c:manualLayout>
          <c:xMode val="edge"/>
          <c:yMode val="edge"/>
          <c:x val="0.13629056794859251"/>
          <c:y val="0.8793075844584356"/>
          <c:w val="0.67553403423366676"/>
          <c:h val="0.1165086955490490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020925662980652E-2"/>
          <c:y val="1.4922962035603291E-2"/>
          <c:w val="0.88071006672509955"/>
          <c:h val="0.75099487055707659"/>
        </c:manualLayout>
      </c:layout>
      <c:lineChart>
        <c:grouping val="standard"/>
        <c:varyColors val="0"/>
        <c:ser>
          <c:idx val="0"/>
          <c:order val="0"/>
          <c:tx>
            <c:strRef>
              <c:f>'13.'!$B$7</c:f>
              <c:strCache>
                <c:ptCount val="1"/>
                <c:pt idx="0">
                  <c:v>Svenska storbanker</c:v>
                </c:pt>
              </c:strCache>
            </c:strRef>
          </c:tx>
          <c:spPr>
            <a:ln w="38100" cap="sq">
              <a:solidFill>
                <a:srgbClr val="006A7D"/>
              </a:solidFill>
              <a:prstDash val="solid"/>
              <a:round/>
            </a:ln>
            <a:effectLst/>
          </c:spPr>
          <c:marker>
            <c:symbol val="none"/>
          </c:marker>
          <c:cat>
            <c:numRef>
              <c:f>'13.'!$A$8:$A$41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'13.'!$B$8:$B$41</c:f>
              <c:numCache>
                <c:formatCode>0.0</c:formatCode>
                <c:ptCount val="34"/>
                <c:pt idx="0">
                  <c:v>13.338729468166607</c:v>
                </c:pt>
                <c:pt idx="1">
                  <c:v>12.548275070833231</c:v>
                </c:pt>
                <c:pt idx="2">
                  <c:v>11.924685624022493</c:v>
                </c:pt>
                <c:pt idx="3">
                  <c:v>12.069096329156826</c:v>
                </c:pt>
                <c:pt idx="4">
                  <c:v>9.4468740551532449</c:v>
                </c:pt>
                <c:pt idx="5">
                  <c:v>14.027418654672921</c:v>
                </c:pt>
                <c:pt idx="6">
                  <c:v>13.714993839414369</c:v>
                </c:pt>
                <c:pt idx="7">
                  <c:v>13.198175072940781</c:v>
                </c:pt>
                <c:pt idx="8">
                  <c:v>13.822929909482326</c:v>
                </c:pt>
                <c:pt idx="9">
                  <c:v>13.343879853468071</c:v>
                </c:pt>
                <c:pt idx="10">
                  <c:v>12.808313018874399</c:v>
                </c:pt>
                <c:pt idx="11">
                  <c:v>12.240999594150598</c:v>
                </c:pt>
                <c:pt idx="12">
                  <c:v>13.260471170553579</c:v>
                </c:pt>
                <c:pt idx="13">
                  <c:v>16.233878293979885</c:v>
                </c:pt>
                <c:pt idx="14">
                  <c:v>14.874300329813634</c:v>
                </c:pt>
                <c:pt idx="15">
                  <c:v>14.128136566179281</c:v>
                </c:pt>
                <c:pt idx="16">
                  <c:v>13.906263021923293</c:v>
                </c:pt>
                <c:pt idx="17">
                  <c:v>13.775045175104461</c:v>
                </c:pt>
                <c:pt idx="18">
                  <c:v>12.816345762268245</c:v>
                </c:pt>
                <c:pt idx="19">
                  <c:v>12.647188076249845</c:v>
                </c:pt>
                <c:pt idx="20">
                  <c:v>4.0076446726669737</c:v>
                </c:pt>
                <c:pt idx="21">
                  <c:v>6.8391181457968697</c:v>
                </c:pt>
                <c:pt idx="22">
                  <c:v>8.0601599814651586</c:v>
                </c:pt>
                <c:pt idx="23">
                  <c:v>8.9392679973202398</c:v>
                </c:pt>
                <c:pt idx="24">
                  <c:v>11.831397080913501</c:v>
                </c:pt>
                <c:pt idx="25">
                  <c:v>12.393294025191484</c:v>
                </c:pt>
                <c:pt idx="26">
                  <c:v>12.461212306652516</c:v>
                </c:pt>
                <c:pt idx="27">
                  <c:v>12.46622439018736</c:v>
                </c:pt>
                <c:pt idx="28">
                  <c:v>12.555298794229611</c:v>
                </c:pt>
                <c:pt idx="29">
                  <c:v>11.58333979719426</c:v>
                </c:pt>
                <c:pt idx="30">
                  <c:v>12.063492773689029</c:v>
                </c:pt>
                <c:pt idx="31">
                  <c:v>12.503172497509912</c:v>
                </c:pt>
                <c:pt idx="32">
                  <c:v>16.309375224384716</c:v>
                </c:pt>
                <c:pt idx="33">
                  <c:v>16.809974467096563</c:v>
                </c:pt>
              </c:numCache>
            </c:numRef>
          </c:val>
          <c:smooth val="0"/>
          <c:extLst>
            <c:ext xmlns:c16="http://schemas.microsoft.com/office/drawing/2014/chart" uri="{C3380CC4-5D6E-409C-BE32-E72D297353CC}">
              <c16:uniqueId val="{00000000-816A-4E2F-9D75-F9F54BBD83C5}"/>
            </c:ext>
          </c:extLst>
        </c:ser>
        <c:ser>
          <c:idx val="2"/>
          <c:order val="1"/>
          <c:tx>
            <c:strRef>
              <c:f>'13.'!$C$7</c:f>
              <c:strCache>
                <c:ptCount val="1"/>
                <c:pt idx="0">
                  <c:v>Europeiska banker</c:v>
                </c:pt>
              </c:strCache>
            </c:strRef>
          </c:tx>
          <c:spPr>
            <a:ln w="38100" cap="rnd">
              <a:solidFill>
                <a:srgbClr val="6E2B62"/>
              </a:solidFill>
              <a:prstDash val="solid"/>
              <a:round/>
            </a:ln>
            <a:effectLst/>
          </c:spPr>
          <c:marker>
            <c:symbol val="none"/>
          </c:marker>
          <c:cat>
            <c:numRef>
              <c:f>'13.'!$A$8:$A$41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'13.'!$C$8:$C$41</c:f>
              <c:numCache>
                <c:formatCode>0.0</c:formatCode>
                <c:ptCount val="34"/>
                <c:pt idx="0">
                  <c:v>6.8764081599999995</c:v>
                </c:pt>
                <c:pt idx="1">
                  <c:v>6.8189467200000005</c:v>
                </c:pt>
                <c:pt idx="2">
                  <c:v>6.3851123899999997</c:v>
                </c:pt>
                <c:pt idx="3">
                  <c:v>4.45909815</c:v>
                </c:pt>
                <c:pt idx="4">
                  <c:v>5.6488580599999993</c:v>
                </c:pt>
                <c:pt idx="5">
                  <c:v>5.7172792100000001</c:v>
                </c:pt>
                <c:pt idx="6">
                  <c:v>5.3951556499999995</c:v>
                </c:pt>
                <c:pt idx="7">
                  <c:v>3.2541714899999996</c:v>
                </c:pt>
                <c:pt idx="8">
                  <c:v>7.3090799799999999</c:v>
                </c:pt>
                <c:pt idx="9">
                  <c:v>7.1011688200000007</c:v>
                </c:pt>
                <c:pt idx="10">
                  <c:v>7.1900500100000002</c:v>
                </c:pt>
                <c:pt idx="11">
                  <c:v>6.0447554800000001</c:v>
                </c:pt>
                <c:pt idx="12">
                  <c:v>6.7542423899999999</c:v>
                </c:pt>
                <c:pt idx="13">
                  <c:v>7.2187907199999994</c:v>
                </c:pt>
                <c:pt idx="14">
                  <c:v>7.19970189</c:v>
                </c:pt>
                <c:pt idx="15">
                  <c:v>6.5148027499999994</c:v>
                </c:pt>
                <c:pt idx="16">
                  <c:v>6.7782184300000008</c:v>
                </c:pt>
                <c:pt idx="17">
                  <c:v>7.0172553999999998</c:v>
                </c:pt>
                <c:pt idx="18">
                  <c:v>6.56424261</c:v>
                </c:pt>
                <c:pt idx="19">
                  <c:v>5.7348009300000005</c:v>
                </c:pt>
                <c:pt idx="20">
                  <c:v>1.29145862</c:v>
                </c:pt>
                <c:pt idx="21">
                  <c:v>0.49300984000000003</c:v>
                </c:pt>
                <c:pt idx="22">
                  <c:v>2.4850032300000002</c:v>
                </c:pt>
                <c:pt idx="23">
                  <c:v>1.94428</c:v>
                </c:pt>
                <c:pt idx="24">
                  <c:v>7.6531660599999993</c:v>
                </c:pt>
                <c:pt idx="25">
                  <c:v>7.3902340200000003</c:v>
                </c:pt>
                <c:pt idx="26">
                  <c:v>7.7096957699999997</c:v>
                </c:pt>
                <c:pt idx="27">
                  <c:v>7.3045296300000011</c:v>
                </c:pt>
                <c:pt idx="28">
                  <c:v>6.65094881</c:v>
                </c:pt>
                <c:pt idx="29">
                  <c:v>7.8921950000000001</c:v>
                </c:pt>
                <c:pt idx="30">
                  <c:v>7.7801238399999999</c:v>
                </c:pt>
                <c:pt idx="31">
                  <c:v>8.0592738799999992</c:v>
                </c:pt>
                <c:pt idx="32">
                  <c:v>10.38337282</c:v>
                </c:pt>
              </c:numCache>
            </c:numRef>
          </c:val>
          <c:smooth val="0"/>
          <c:extLst>
            <c:ext xmlns:c16="http://schemas.microsoft.com/office/drawing/2014/chart" uri="{C3380CC4-5D6E-409C-BE32-E72D297353CC}">
              <c16:uniqueId val="{00000002-816A-4E2F-9D75-F9F54BBD83C5}"/>
            </c:ext>
          </c:extLst>
        </c:ser>
        <c:ser>
          <c:idx val="3"/>
          <c:order val="2"/>
          <c:tx>
            <c:strRef>
              <c:f>'13.'!$D$7</c:f>
              <c:strCache>
                <c:ptCount val="1"/>
                <c:pt idx="0">
                  <c:v>Nordiska storbanker</c:v>
                </c:pt>
              </c:strCache>
            </c:strRef>
          </c:tx>
          <c:spPr>
            <a:ln w="38100" cap="rnd">
              <a:solidFill>
                <a:srgbClr val="ED7D31"/>
              </a:solidFill>
              <a:round/>
            </a:ln>
            <a:effectLst/>
          </c:spPr>
          <c:marker>
            <c:symbol val="none"/>
          </c:marker>
          <c:cat>
            <c:numRef>
              <c:f>'13.'!$A$8:$A$41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'13.'!$D$8:$D$41</c:f>
              <c:numCache>
                <c:formatCode>0.0</c:formatCode>
                <c:ptCount val="34"/>
                <c:pt idx="0">
                  <c:v>14</c:v>
                </c:pt>
                <c:pt idx="1">
                  <c:v>12</c:v>
                </c:pt>
                <c:pt idx="2">
                  <c:v>11</c:v>
                </c:pt>
                <c:pt idx="3">
                  <c:v>8</c:v>
                </c:pt>
                <c:pt idx="4">
                  <c:v>11</c:v>
                </c:pt>
                <c:pt idx="5">
                  <c:v>12</c:v>
                </c:pt>
                <c:pt idx="6">
                  <c:v>11</c:v>
                </c:pt>
                <c:pt idx="7">
                  <c:v>13</c:v>
                </c:pt>
                <c:pt idx="8">
                  <c:v>11</c:v>
                </c:pt>
                <c:pt idx="9">
                  <c:v>10</c:v>
                </c:pt>
                <c:pt idx="10">
                  <c:v>11</c:v>
                </c:pt>
                <c:pt idx="11">
                  <c:v>11</c:v>
                </c:pt>
                <c:pt idx="12">
                  <c:v>11</c:v>
                </c:pt>
                <c:pt idx="13">
                  <c:v>12</c:v>
                </c:pt>
                <c:pt idx="14">
                  <c:v>8</c:v>
                </c:pt>
                <c:pt idx="15">
                  <c:v>8</c:v>
                </c:pt>
                <c:pt idx="16">
                  <c:v>8</c:v>
                </c:pt>
                <c:pt idx="17">
                  <c:v>10</c:v>
                </c:pt>
                <c:pt idx="18">
                  <c:v>3</c:v>
                </c:pt>
                <c:pt idx="19">
                  <c:v>11</c:v>
                </c:pt>
                <c:pt idx="20">
                  <c:v>3</c:v>
                </c:pt>
                <c:pt idx="21">
                  <c:v>5</c:v>
                </c:pt>
                <c:pt idx="22">
                  <c:v>8</c:v>
                </c:pt>
                <c:pt idx="23">
                  <c:v>7</c:v>
                </c:pt>
                <c:pt idx="24">
                  <c:v>9</c:v>
                </c:pt>
                <c:pt idx="25">
                  <c:v>10</c:v>
                </c:pt>
                <c:pt idx="26">
                  <c:v>10</c:v>
                </c:pt>
                <c:pt idx="27">
                  <c:v>10</c:v>
                </c:pt>
                <c:pt idx="28">
                  <c:v>6.3419509759999997</c:v>
                </c:pt>
                <c:pt idx="29">
                  <c:v>10</c:v>
                </c:pt>
                <c:pt idx="30">
                  <c:v>-4.5119431270854129</c:v>
                </c:pt>
                <c:pt idx="31">
                  <c:v>14.182456446483407</c:v>
                </c:pt>
              </c:numCache>
            </c:numRef>
          </c:val>
          <c:smooth val="0"/>
          <c:extLst xmlns:c15="http://schemas.microsoft.com/office/drawing/2012/chart">
            <c:ext xmlns:c16="http://schemas.microsoft.com/office/drawing/2014/chart" uri="{C3380CC4-5D6E-409C-BE32-E72D297353CC}">
              <c16:uniqueId val="{00000001-E1FB-4026-9AB2-8EA049DC813C}"/>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12"/>
        <c:majorTimeUnit val="months"/>
      </c:dateAx>
      <c:valAx>
        <c:axId val="517737456"/>
        <c:scaling>
          <c:orientation val="minMax"/>
        </c:scaling>
        <c:delete val="0"/>
        <c:axPos val="l"/>
        <c:majorGridlines>
          <c:spPr>
            <a:ln w="3175" cap="flat" cmpd="sng" algn="ctr">
              <a:solidFill>
                <a:srgbClr val="A4A4A4"/>
              </a:solidFill>
              <a:round/>
            </a:ln>
            <a:effectLst/>
          </c:spPr>
        </c:majorGridlines>
        <c:numFmt formatCode="General"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4.0947115653816771E-2"/>
          <c:y val="0.84607577256744038"/>
          <c:w val="0.89999994627078983"/>
          <c:h val="0.1498353614889048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71400154710848E-2"/>
          <c:y val="1.4922988828121347E-2"/>
          <c:w val="0.88071006672509955"/>
          <c:h val="0.75099487055707659"/>
        </c:manualLayout>
      </c:layout>
      <c:lineChart>
        <c:grouping val="standard"/>
        <c:varyColors val="0"/>
        <c:ser>
          <c:idx val="0"/>
          <c:order val="0"/>
          <c:tx>
            <c:strRef>
              <c:f>'14.'!$B$7</c:f>
              <c:strCache>
                <c:ptCount val="1"/>
                <c:pt idx="0">
                  <c:v>Svenska storbanker</c:v>
                </c:pt>
              </c:strCache>
            </c:strRef>
          </c:tx>
          <c:spPr>
            <a:ln w="38100" cap="sq">
              <a:solidFill>
                <a:srgbClr val="006A7D"/>
              </a:solidFill>
              <a:prstDash val="solid"/>
              <a:round/>
            </a:ln>
            <a:effectLst/>
          </c:spPr>
          <c:marker>
            <c:symbol val="none"/>
          </c:marker>
          <c:cat>
            <c:numRef>
              <c:f>'14.'!$A$8:$A$41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'14.'!$B$8:$B$41</c:f>
              <c:numCache>
                <c:formatCode>0</c:formatCode>
                <c:ptCount val="34"/>
                <c:pt idx="0">
                  <c:v>45.989376619000907</c:v>
                </c:pt>
                <c:pt idx="1">
                  <c:v>46.787152871363915</c:v>
                </c:pt>
                <c:pt idx="2">
                  <c:v>46.984878419919887</c:v>
                </c:pt>
                <c:pt idx="3">
                  <c:v>46.890718675318702</c:v>
                </c:pt>
                <c:pt idx="4">
                  <c:v>51.136536691307036</c:v>
                </c:pt>
                <c:pt idx="5">
                  <c:v>46.394729911209751</c:v>
                </c:pt>
                <c:pt idx="6">
                  <c:v>45.572330827631426</c:v>
                </c:pt>
                <c:pt idx="7">
                  <c:v>45.478485527524036</c:v>
                </c:pt>
                <c:pt idx="8">
                  <c:v>44.809192675118844</c:v>
                </c:pt>
                <c:pt idx="9">
                  <c:v>44.86919461822437</c:v>
                </c:pt>
                <c:pt idx="10">
                  <c:v>44.365482432612978</c:v>
                </c:pt>
                <c:pt idx="11">
                  <c:v>45.547463658845693</c:v>
                </c:pt>
                <c:pt idx="12">
                  <c:v>44.659178171262816</c:v>
                </c:pt>
                <c:pt idx="13">
                  <c:v>42.00980545238631</c:v>
                </c:pt>
                <c:pt idx="14">
                  <c:v>42.798084161706448</c:v>
                </c:pt>
                <c:pt idx="15">
                  <c:v>43.525494187201808</c:v>
                </c:pt>
                <c:pt idx="16">
                  <c:v>42.141071231199433</c:v>
                </c:pt>
                <c:pt idx="17">
                  <c:v>43.519481628174887</c:v>
                </c:pt>
                <c:pt idx="18">
                  <c:v>45.595779754956119</c:v>
                </c:pt>
                <c:pt idx="19">
                  <c:v>45.658986439566036</c:v>
                </c:pt>
                <c:pt idx="20">
                  <c:v>59.186503461488456</c:v>
                </c:pt>
                <c:pt idx="21">
                  <c:v>53.487560800450808</c:v>
                </c:pt>
                <c:pt idx="22">
                  <c:v>51.714804555987968</c:v>
                </c:pt>
                <c:pt idx="23">
                  <c:v>50.869907568975862</c:v>
                </c:pt>
                <c:pt idx="24">
                  <c:v>45.702675043105728</c:v>
                </c:pt>
                <c:pt idx="25">
                  <c:v>48.609449332711705</c:v>
                </c:pt>
                <c:pt idx="26">
                  <c:v>46.854212723628692</c:v>
                </c:pt>
                <c:pt idx="27">
                  <c:v>46.345079389123264</c:v>
                </c:pt>
                <c:pt idx="28">
                  <c:v>44.631443277409296</c:v>
                </c:pt>
                <c:pt idx="29">
                  <c:v>47.205218834227161</c:v>
                </c:pt>
                <c:pt idx="30">
                  <c:v>45.066701795781213</c:v>
                </c:pt>
                <c:pt idx="31">
                  <c:v>44.490105995607756</c:v>
                </c:pt>
                <c:pt idx="32">
                  <c:v>37.913274444152414</c:v>
                </c:pt>
                <c:pt idx="33">
                  <c:v>39.74593526397431</c:v>
                </c:pt>
              </c:numCache>
            </c:numRef>
          </c:val>
          <c:smooth val="0"/>
          <c:extLst>
            <c:ext xmlns:c16="http://schemas.microsoft.com/office/drawing/2014/chart" uri="{C3380CC4-5D6E-409C-BE32-E72D297353CC}">
              <c16:uniqueId val="{00000000-721E-4C76-A235-E38531F967EE}"/>
            </c:ext>
          </c:extLst>
        </c:ser>
        <c:ser>
          <c:idx val="1"/>
          <c:order val="1"/>
          <c:tx>
            <c:strRef>
              <c:f>'14.'!$C$7</c:f>
              <c:strCache>
                <c:ptCount val="1"/>
                <c:pt idx="0">
                  <c:v>Nordiska storbanker</c:v>
                </c:pt>
              </c:strCache>
            </c:strRef>
          </c:tx>
          <c:spPr>
            <a:ln w="38100" cap="sq">
              <a:solidFill>
                <a:srgbClr val="F8971D"/>
              </a:solidFill>
              <a:prstDash val="solid"/>
              <a:round/>
            </a:ln>
            <a:effectLst/>
          </c:spPr>
          <c:marker>
            <c:symbol val="none"/>
          </c:marker>
          <c:cat>
            <c:numRef>
              <c:f>'14.'!$A$8:$A$41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'14.'!$C$8:$C$41</c:f>
              <c:numCache>
                <c:formatCode>0</c:formatCode>
                <c:ptCount val="34"/>
                <c:pt idx="0">
                  <c:v>43.194940253387834</c:v>
                </c:pt>
                <c:pt idx="1">
                  <c:v>47.91811605005114</c:v>
                </c:pt>
                <c:pt idx="2">
                  <c:v>49.292463467407842</c:v>
                </c:pt>
                <c:pt idx="3">
                  <c:v>50.604610973742197</c:v>
                </c:pt>
                <c:pt idx="4">
                  <c:v>49.176589012116779</c:v>
                </c:pt>
                <c:pt idx="5">
                  <c:v>49.801271567094417</c:v>
                </c:pt>
                <c:pt idx="6">
                  <c:v>47.152817980411236</c:v>
                </c:pt>
                <c:pt idx="7">
                  <c:v>49.075049295785725</c:v>
                </c:pt>
                <c:pt idx="8">
                  <c:v>48.159234478650838</c:v>
                </c:pt>
                <c:pt idx="9">
                  <c:v>50.670916256536742</c:v>
                </c:pt>
                <c:pt idx="10">
                  <c:v>48.640361809385489</c:v>
                </c:pt>
                <c:pt idx="11">
                  <c:v>52.330286472046275</c:v>
                </c:pt>
                <c:pt idx="12">
                  <c:v>50.125583914953793</c:v>
                </c:pt>
                <c:pt idx="13">
                  <c:v>51.165821845276952</c:v>
                </c:pt>
                <c:pt idx="14">
                  <c:v>52.789264102162392</c:v>
                </c:pt>
                <c:pt idx="15">
                  <c:v>58.754746818802104</c:v>
                </c:pt>
                <c:pt idx="16">
                  <c:v>58.928354220690338</c:v>
                </c:pt>
                <c:pt idx="17">
                  <c:v>53.261871861205165</c:v>
                </c:pt>
                <c:pt idx="18">
                  <c:v>74.155380313882659</c:v>
                </c:pt>
                <c:pt idx="19">
                  <c:v>61.986542076293219</c:v>
                </c:pt>
                <c:pt idx="20">
                  <c:v>59.474813777870878</c:v>
                </c:pt>
                <c:pt idx="21">
                  <c:v>52.983897733031299</c:v>
                </c:pt>
                <c:pt idx="22">
                  <c:v>53.613160026828218</c:v>
                </c:pt>
                <c:pt idx="23">
                  <c:v>60.828379329570481</c:v>
                </c:pt>
                <c:pt idx="24">
                  <c:v>53.802110853081537</c:v>
                </c:pt>
                <c:pt idx="25">
                  <c:v>52.064946589853854</c:v>
                </c:pt>
                <c:pt idx="26">
                  <c:v>50.149951817883256</c:v>
                </c:pt>
                <c:pt idx="27">
                  <c:v>50.970559960371702</c:v>
                </c:pt>
                <c:pt idx="28">
                  <c:v>54.48077740191767</c:v>
                </c:pt>
                <c:pt idx="29">
                  <c:v>55.26043957782052</c:v>
                </c:pt>
                <c:pt idx="30">
                  <c:v>54.583332888082985</c:v>
                </c:pt>
                <c:pt idx="31">
                  <c:v>47.845511355562401</c:v>
                </c:pt>
              </c:numCache>
            </c:numRef>
          </c:val>
          <c:smooth val="0"/>
          <c:extLst>
            <c:ext xmlns:c16="http://schemas.microsoft.com/office/drawing/2014/chart" uri="{C3380CC4-5D6E-409C-BE32-E72D297353CC}">
              <c16:uniqueId val="{00000001-721E-4C76-A235-E38531F967EE}"/>
            </c:ext>
          </c:extLst>
        </c:ser>
        <c:ser>
          <c:idx val="2"/>
          <c:order val="2"/>
          <c:tx>
            <c:strRef>
              <c:f>'14.'!$D$7</c:f>
              <c:strCache>
                <c:ptCount val="1"/>
                <c:pt idx="0">
                  <c:v>Europeiska banker</c:v>
                </c:pt>
              </c:strCache>
            </c:strRef>
          </c:tx>
          <c:spPr>
            <a:ln w="38100" cap="rnd">
              <a:solidFill>
                <a:srgbClr val="6E2B62"/>
              </a:solidFill>
              <a:prstDash val="solid"/>
              <a:round/>
            </a:ln>
            <a:effectLst/>
          </c:spPr>
          <c:marker>
            <c:symbol val="none"/>
          </c:marker>
          <c:cat>
            <c:numRef>
              <c:f>'14.'!$A$8:$A$41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'14.'!$D$8:$D$41</c:f>
              <c:numCache>
                <c:formatCode>0</c:formatCode>
                <c:ptCount val="34"/>
                <c:pt idx="0">
                  <c:v>60.927604970000004</c:v>
                </c:pt>
                <c:pt idx="1">
                  <c:v>59.311574159999999</c:v>
                </c:pt>
                <c:pt idx="2">
                  <c:v>59.938106840000003</c:v>
                </c:pt>
                <c:pt idx="3">
                  <c:v>62.805818199999997</c:v>
                </c:pt>
                <c:pt idx="4">
                  <c:v>65.996790860000004</c:v>
                </c:pt>
                <c:pt idx="5">
                  <c:v>62.684163739999995</c:v>
                </c:pt>
                <c:pt idx="6">
                  <c:v>63.026307329999995</c:v>
                </c:pt>
                <c:pt idx="7">
                  <c:v>65.706389669999993</c:v>
                </c:pt>
                <c:pt idx="8">
                  <c:v>63.895539496289288</c:v>
                </c:pt>
                <c:pt idx="9">
                  <c:v>61.555518731322721</c:v>
                </c:pt>
                <c:pt idx="10">
                  <c:v>61.706182119654187</c:v>
                </c:pt>
                <c:pt idx="11">
                  <c:v>63.351302698906494</c:v>
                </c:pt>
                <c:pt idx="12">
                  <c:v>65.016477733088593</c:v>
                </c:pt>
                <c:pt idx="13">
                  <c:v>63.75496420404437</c:v>
                </c:pt>
                <c:pt idx="14">
                  <c:v>63.197745544473079</c:v>
                </c:pt>
                <c:pt idx="15">
                  <c:v>64.599999999999994</c:v>
                </c:pt>
                <c:pt idx="16">
                  <c:v>66.3</c:v>
                </c:pt>
                <c:pt idx="17">
                  <c:v>64.099999999999994</c:v>
                </c:pt>
                <c:pt idx="18">
                  <c:v>63.2</c:v>
                </c:pt>
                <c:pt idx="19">
                  <c:v>64</c:v>
                </c:pt>
                <c:pt idx="20">
                  <c:v>71.7</c:v>
                </c:pt>
                <c:pt idx="21">
                  <c:v>66.670883395688989</c:v>
                </c:pt>
                <c:pt idx="22">
                  <c:v>64.706298029999999</c:v>
                </c:pt>
                <c:pt idx="23">
                  <c:v>65.073048690000007</c:v>
                </c:pt>
                <c:pt idx="24">
                  <c:v>63.555011329999999</c:v>
                </c:pt>
                <c:pt idx="25">
                  <c:v>63.984188549999999</c:v>
                </c:pt>
                <c:pt idx="26">
                  <c:v>62.735992939999996</c:v>
                </c:pt>
                <c:pt idx="27">
                  <c:v>63.336419280000001</c:v>
                </c:pt>
                <c:pt idx="28">
                  <c:v>63.172799989999994</c:v>
                </c:pt>
                <c:pt idx="29">
                  <c:v>61.391007330000001</c:v>
                </c:pt>
                <c:pt idx="30">
                  <c:v>60.999360160000002</c:v>
                </c:pt>
                <c:pt idx="31">
                  <c:v>60.555809689999997</c:v>
                </c:pt>
                <c:pt idx="32">
                  <c:v>59.180219460000004</c:v>
                </c:pt>
              </c:numCache>
            </c:numRef>
          </c:val>
          <c:smooth val="0"/>
          <c:extLst>
            <c:ext xmlns:c16="http://schemas.microsoft.com/office/drawing/2014/chart" uri="{C3380CC4-5D6E-409C-BE32-E72D297353CC}">
              <c16:uniqueId val="{00000002-721E-4C76-A235-E38531F967EE}"/>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3"/>
                <c:order val="3"/>
                <c:tx>
                  <c:strRef>
                    <c:extLst>
                      <c:ext uri="{02D57815-91ED-43cb-92C2-25804820EDAC}">
                        <c15:formulaRef>
                          <c15:sqref>'14.'!$E$7</c15:sqref>
                        </c15:formulaRef>
                      </c:ext>
                    </c:extLst>
                    <c:strCache>
                      <c:ptCount val="1"/>
                    </c:strCache>
                  </c:strRef>
                </c:tx>
                <c:spPr>
                  <a:ln w="38100" cap="rnd">
                    <a:solidFill>
                      <a:srgbClr val="006A7D"/>
                    </a:solidFill>
                    <a:prstDash val="dash"/>
                    <a:round/>
                  </a:ln>
                  <a:effectLst/>
                </c:spPr>
                <c:marker>
                  <c:symbol val="none"/>
                </c:marker>
                <c:cat>
                  <c:numRef>
                    <c:extLst>
                      <c:ext uri="{02D57815-91ED-43cb-92C2-25804820EDAC}">
                        <c15:formulaRef>
                          <c15:sqref>'14.'!$A$8:$A$41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'14.'!$E$8:$E$41</c15:sqref>
                        </c15:formulaRef>
                      </c:ext>
                    </c:extLst>
                    <c:numCache>
                      <c:formatCode>0</c:formatCode>
                      <c:ptCount val="34"/>
                    </c:numCache>
                  </c:numRef>
                </c:val>
                <c:smooth val="0"/>
                <c:extLst>
                  <c:ext xmlns:c16="http://schemas.microsoft.com/office/drawing/2014/chart" uri="{C3380CC4-5D6E-409C-BE32-E72D297353CC}">
                    <c16:uniqueId val="{00000003-721E-4C76-A235-E38531F967EE}"/>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dateAx>
      <c:valAx>
        <c:axId val="517737456"/>
        <c:scaling>
          <c:orientation val="minMax"/>
          <c:min val="30"/>
        </c:scaling>
        <c:delete val="0"/>
        <c:axPos val="l"/>
        <c:majorGridlines>
          <c:spPr>
            <a:ln w="317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minorUnit val="2"/>
      </c:valAx>
      <c:spPr>
        <a:noFill/>
        <a:ln>
          <a:solidFill>
            <a:srgbClr val="A4A4A4"/>
          </a:solidFill>
        </a:ln>
        <a:effectLst/>
      </c:spPr>
    </c:plotArea>
    <c:legend>
      <c:legendPos val="b"/>
      <c:layout>
        <c:manualLayout>
          <c:xMode val="edge"/>
          <c:yMode val="edge"/>
          <c:x val="1.7734153715042215E-2"/>
          <c:y val="0.84607580798955562"/>
          <c:w val="0.96143045469501576"/>
          <c:h val="0.14356576901241577"/>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'15.'!$B$7</c:f>
              <c:strCache>
                <c:ptCount val="1"/>
                <c:pt idx="0">
                  <c:v>Svenska storbanker</c:v>
                </c:pt>
              </c:strCache>
            </c:strRef>
          </c:tx>
          <c:spPr>
            <a:ln w="38100" cap="sq">
              <a:solidFill>
                <a:srgbClr val="006A7D"/>
              </a:solidFill>
              <a:prstDash val="solid"/>
              <a:round/>
            </a:ln>
            <a:effectLst/>
          </c:spPr>
          <c:marker>
            <c:symbol val="none"/>
          </c:marker>
          <c:cat>
            <c:numRef>
              <c:f>'15.'!$A$8:$A$41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'15.'!$B$8:$B$41</c:f>
              <c:numCache>
                <c:formatCode>0.0</c:formatCode>
                <c:ptCount val="34"/>
                <c:pt idx="0">
                  <c:v>1.1335056402011638</c:v>
                </c:pt>
                <c:pt idx="1">
                  <c:v>1.1191418682715109</c:v>
                </c:pt>
                <c:pt idx="2">
                  <c:v>1.1116144682377789</c:v>
                </c:pt>
                <c:pt idx="3">
                  <c:v>1.1812215283477634</c:v>
                </c:pt>
                <c:pt idx="4">
                  <c:v>1.1130047319045171</c:v>
                </c:pt>
                <c:pt idx="5">
                  <c:v>1.1079435238174606</c:v>
                </c:pt>
                <c:pt idx="6">
                  <c:v>1.1188530648384458</c:v>
                </c:pt>
                <c:pt idx="7">
                  <c:v>1.2064231548984121</c:v>
                </c:pt>
                <c:pt idx="8">
                  <c:v>1.1080117348619201</c:v>
                </c:pt>
                <c:pt idx="9">
                  <c:v>1.1340724038546262</c:v>
                </c:pt>
                <c:pt idx="10">
                  <c:v>1.1249694346479049</c:v>
                </c:pt>
                <c:pt idx="11">
                  <c:v>1.2168724146893719</c:v>
                </c:pt>
                <c:pt idx="12">
                  <c:v>1.1430541380209551</c:v>
                </c:pt>
                <c:pt idx="13">
                  <c:v>1.1321575618770332</c:v>
                </c:pt>
                <c:pt idx="14">
                  <c:v>1.1551671702604831</c:v>
                </c:pt>
                <c:pt idx="15">
                  <c:v>1.1974484219240884</c:v>
                </c:pt>
                <c:pt idx="16">
                  <c:v>1.1237225095662109</c:v>
                </c:pt>
                <c:pt idx="17">
                  <c:v>1.1508917310454467</c:v>
                </c:pt>
                <c:pt idx="18">
                  <c:v>1.1437209450671249</c:v>
                </c:pt>
                <c:pt idx="19">
                  <c:v>1.1790591041617255</c:v>
                </c:pt>
                <c:pt idx="20">
                  <c:v>1.1042392306583906</c:v>
                </c:pt>
                <c:pt idx="21">
                  <c:v>1.1433990943651646</c:v>
                </c:pt>
                <c:pt idx="22">
                  <c:v>1.1709471228362551</c:v>
                </c:pt>
                <c:pt idx="23">
                  <c:v>1.2153688140841934</c:v>
                </c:pt>
                <c:pt idx="24">
                  <c:v>1.1111477039836497</c:v>
                </c:pt>
                <c:pt idx="25">
                  <c:v>1.1212963195650376</c:v>
                </c:pt>
                <c:pt idx="26">
                  <c:v>1.1100780290624663</c:v>
                </c:pt>
                <c:pt idx="27">
                  <c:v>1.1655057360556882</c:v>
                </c:pt>
                <c:pt idx="28">
                  <c:v>1.1372240382541561</c:v>
                </c:pt>
                <c:pt idx="29">
                  <c:v>1.1470044703507436</c:v>
                </c:pt>
                <c:pt idx="30">
                  <c:v>1.1953615558462121</c:v>
                </c:pt>
                <c:pt idx="31">
                  <c:v>1.3481889832080818</c:v>
                </c:pt>
                <c:pt idx="32">
                  <c:v>1.6382257977173031</c:v>
                </c:pt>
                <c:pt idx="33">
                  <c:v>1.6406913195768196</c:v>
                </c:pt>
              </c:numCache>
            </c:numRef>
          </c:val>
          <c:smooth val="0"/>
          <c:extLst>
            <c:ext xmlns:c16="http://schemas.microsoft.com/office/drawing/2014/chart" uri="{C3380CC4-5D6E-409C-BE32-E72D297353CC}">
              <c16:uniqueId val="{00000000-A196-426C-ADF3-420D6610342E}"/>
            </c:ext>
          </c:extLst>
        </c:ser>
        <c:ser>
          <c:idx val="0"/>
          <c:order val="1"/>
          <c:tx>
            <c:strRef>
              <c:f>'15.'!$C$7</c:f>
              <c:strCache>
                <c:ptCount val="1"/>
                <c:pt idx="0">
                  <c:v>EU-banker</c:v>
                </c:pt>
              </c:strCache>
            </c:strRef>
          </c:tx>
          <c:spPr>
            <a:ln w="38100" cap="rnd">
              <a:solidFill>
                <a:srgbClr val="6E2B62"/>
              </a:solidFill>
              <a:prstDash val="solid"/>
              <a:round/>
            </a:ln>
            <a:effectLst/>
          </c:spPr>
          <c:marker>
            <c:symbol val="none"/>
          </c:marker>
          <c:cat>
            <c:numRef>
              <c:f>'15.'!$A$8:$A$41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'15.'!$C$8:$C$41</c:f>
              <c:numCache>
                <c:formatCode>0.0</c:formatCode>
                <c:ptCount val="34"/>
                <c:pt idx="0">
                  <c:v>1.5504862899999998</c:v>
                </c:pt>
                <c:pt idx="1">
                  <c:v>1.57343301</c:v>
                </c:pt>
                <c:pt idx="2">
                  <c:v>1.5728104400000003</c:v>
                </c:pt>
                <c:pt idx="3">
                  <c:v>1.5978842499999999</c:v>
                </c:pt>
                <c:pt idx="4">
                  <c:v>1.50049952</c:v>
                </c:pt>
                <c:pt idx="5">
                  <c:v>1.4869526900000001</c:v>
                </c:pt>
                <c:pt idx="6">
                  <c:v>1.4832542900000001</c:v>
                </c:pt>
                <c:pt idx="7">
                  <c:v>1.49616887</c:v>
                </c:pt>
                <c:pt idx="8">
                  <c:v>1.4619044685911404</c:v>
                </c:pt>
                <c:pt idx="9">
                  <c:v>1.4592783530930629</c:v>
                </c:pt>
                <c:pt idx="10">
                  <c:v>1.4513488246273711</c:v>
                </c:pt>
                <c:pt idx="11">
                  <c:v>1.4701098268944108</c:v>
                </c:pt>
                <c:pt idx="12">
                  <c:v>1.4359210719274844</c:v>
                </c:pt>
                <c:pt idx="13">
                  <c:v>1.4350062263119607</c:v>
                </c:pt>
                <c:pt idx="14">
                  <c:v>1.4397347540951952</c:v>
                </c:pt>
                <c:pt idx="15">
                  <c:v>1.5</c:v>
                </c:pt>
                <c:pt idx="16">
                  <c:v>1.4</c:v>
                </c:pt>
                <c:pt idx="17">
                  <c:v>1.4</c:v>
                </c:pt>
                <c:pt idx="18">
                  <c:v>1.4</c:v>
                </c:pt>
                <c:pt idx="19">
                  <c:v>1.45</c:v>
                </c:pt>
                <c:pt idx="20">
                  <c:v>1.4</c:v>
                </c:pt>
                <c:pt idx="21">
                  <c:v>1.3448593593964899</c:v>
                </c:pt>
                <c:pt idx="22">
                  <c:v>1.33394094</c:v>
                </c:pt>
                <c:pt idx="23">
                  <c:v>1.3340247199999999</c:v>
                </c:pt>
                <c:pt idx="24">
                  <c:v>1.2419301900000002</c:v>
                </c:pt>
                <c:pt idx="25">
                  <c:v>1.24341597</c:v>
                </c:pt>
                <c:pt idx="26">
                  <c:v>1.2402481599999999</c:v>
                </c:pt>
                <c:pt idx="27">
                  <c:v>1.2562750899999999</c:v>
                </c:pt>
                <c:pt idx="28">
                  <c:v>1.2452148200000002</c:v>
                </c:pt>
                <c:pt idx="29">
                  <c:v>1.2794443100000001</c:v>
                </c:pt>
                <c:pt idx="30">
                  <c:v>1.2949452100000001</c:v>
                </c:pt>
                <c:pt idx="31">
                  <c:v>1.39318506</c:v>
                </c:pt>
                <c:pt idx="32">
                  <c:v>1.55349195</c:v>
                </c:pt>
              </c:numCache>
            </c:numRef>
          </c:val>
          <c:smooth val="0"/>
          <c:extLst>
            <c:ext xmlns:c16="http://schemas.microsoft.com/office/drawing/2014/chart" uri="{C3380CC4-5D6E-409C-BE32-E72D297353CC}">
              <c16:uniqueId val="{0000001B-E67D-4F12-974F-35CC612C71FA}"/>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8.8753377190671931E-2"/>
          <c:y val="0.89202625794906798"/>
          <c:w val="0.8388571353572567"/>
          <c:h val="9.183561046456573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'16.'!$B$7</c:f>
              <c:strCache>
                <c:ptCount val="1"/>
                <c:pt idx="0">
                  <c:v>Totalt</c:v>
                </c:pt>
              </c:strCache>
            </c:strRef>
          </c:tx>
          <c:spPr>
            <a:ln w="38100" cap="sq">
              <a:solidFill>
                <a:srgbClr val="006A7D"/>
              </a:solidFill>
              <a:prstDash val="solid"/>
              <a:round/>
            </a:ln>
            <a:effectLst/>
          </c:spPr>
          <c:marker>
            <c:symbol val="none"/>
          </c:marker>
          <c:cat>
            <c:numRef>
              <c:f>'16.'!$A$8:$A$41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'16.'!$B$8:$B$41</c:f>
              <c:numCache>
                <c:formatCode>#,##0</c:formatCode>
                <c:ptCount val="34"/>
                <c:pt idx="0">
                  <c:v>4238.384339898158</c:v>
                </c:pt>
                <c:pt idx="1">
                  <c:v>4293.2132679664346</c:v>
                </c:pt>
                <c:pt idx="2">
                  <c:v>4329.4376115273826</c:v>
                </c:pt>
                <c:pt idx="3">
                  <c:v>4368.3466086259541</c:v>
                </c:pt>
                <c:pt idx="4">
                  <c:v>4424.3533530752911</c:v>
                </c:pt>
                <c:pt idx="5">
                  <c:v>4561.1077361841544</c:v>
                </c:pt>
                <c:pt idx="6">
                  <c:v>4660.5306658539394</c:v>
                </c:pt>
                <c:pt idx="7">
                  <c:v>4675.1512286355646</c:v>
                </c:pt>
                <c:pt idx="8">
                  <c:v>4719.794186700542</c:v>
                </c:pt>
                <c:pt idx="9">
                  <c:v>4773.1117737462737</c:v>
                </c:pt>
                <c:pt idx="10">
                  <c:v>4825.2387503985465</c:v>
                </c:pt>
                <c:pt idx="11">
                  <c:v>4856.5110461587992</c:v>
                </c:pt>
                <c:pt idx="12">
                  <c:v>5016.0897521220904</c:v>
                </c:pt>
                <c:pt idx="13">
                  <c:v>5171.1590502460003</c:v>
                </c:pt>
                <c:pt idx="14">
                  <c:v>5193.8967535891798</c:v>
                </c:pt>
                <c:pt idx="15">
                  <c:v>5199.1131644501093</c:v>
                </c:pt>
                <c:pt idx="16">
                  <c:v>5330.3501029365289</c:v>
                </c:pt>
                <c:pt idx="17">
                  <c:v>5430.2995110533193</c:v>
                </c:pt>
                <c:pt idx="18">
                  <c:v>5456.5701962368785</c:v>
                </c:pt>
                <c:pt idx="19">
                  <c:v>5425.6123458792081</c:v>
                </c:pt>
                <c:pt idx="20">
                  <c:v>5542.778820645377</c:v>
                </c:pt>
                <c:pt idx="21">
                  <c:v>5462.3655011094343</c:v>
                </c:pt>
                <c:pt idx="22">
                  <c:v>5453.2754143932789</c:v>
                </c:pt>
                <c:pt idx="23">
                  <c:v>5397.7746948825597</c:v>
                </c:pt>
                <c:pt idx="24">
                  <c:v>5491.0479983250098</c:v>
                </c:pt>
                <c:pt idx="25">
                  <c:v>5530.1098107285197</c:v>
                </c:pt>
                <c:pt idx="26">
                  <c:v>5599</c:v>
                </c:pt>
                <c:pt idx="27">
                  <c:v>5460</c:v>
                </c:pt>
                <c:pt idx="28">
                  <c:v>5632.6764149511373</c:v>
                </c:pt>
                <c:pt idx="29">
                  <c:v>5755.2162670124471</c:v>
                </c:pt>
                <c:pt idx="30">
                  <c:v>5856.8956833260099</c:v>
                </c:pt>
                <c:pt idx="31">
                  <c:v>5890.4857265984101</c:v>
                </c:pt>
                <c:pt idx="32">
                  <c:v>5901.2625265105198</c:v>
                </c:pt>
                <c:pt idx="33">
                  <c:v>5994.2024176347104</c:v>
                </c:pt>
              </c:numCache>
            </c:numRef>
          </c:val>
          <c:smooth val="0"/>
          <c:extLst>
            <c:ext xmlns:c16="http://schemas.microsoft.com/office/drawing/2014/chart" uri="{C3380CC4-5D6E-409C-BE32-E72D297353CC}">
              <c16:uniqueId val="{00000000-814E-4973-A3F6-C3CDE1C1E69C}"/>
            </c:ext>
          </c:extLst>
        </c:ser>
        <c:ser>
          <c:idx val="1"/>
          <c:order val="1"/>
          <c:tx>
            <c:strRef>
              <c:f>'16.'!$C$7</c:f>
              <c:strCache>
                <c:ptCount val="1"/>
                <c:pt idx="0">
                  <c:v>Hushåll - Bolån</c:v>
                </c:pt>
              </c:strCache>
            </c:strRef>
          </c:tx>
          <c:spPr>
            <a:ln w="38100" cap="sq">
              <a:solidFill>
                <a:srgbClr val="F8971D"/>
              </a:solidFill>
              <a:prstDash val="solid"/>
              <a:round/>
            </a:ln>
            <a:effectLst/>
          </c:spPr>
          <c:marker>
            <c:symbol val="none"/>
          </c:marker>
          <c:cat>
            <c:numRef>
              <c:f>'16.'!$A$8:$A$41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'16.'!$C$8:$C$41</c:f>
              <c:numCache>
                <c:formatCode>#,##0</c:formatCode>
                <c:ptCount val="34"/>
                <c:pt idx="0">
                  <c:v>1910.6525915520001</c:v>
                </c:pt>
                <c:pt idx="1">
                  <c:v>1955.065137453407</c:v>
                </c:pt>
                <c:pt idx="2">
                  <c:v>1994.6916054563492</c:v>
                </c:pt>
                <c:pt idx="3">
                  <c:v>2019.673970393007</c:v>
                </c:pt>
                <c:pt idx="4">
                  <c:v>2045.479529573317</c:v>
                </c:pt>
                <c:pt idx="5">
                  <c:v>2098.0450585194972</c:v>
                </c:pt>
                <c:pt idx="6">
                  <c:v>2135.7111857830309</c:v>
                </c:pt>
                <c:pt idx="7">
                  <c:v>2173.1602730520372</c:v>
                </c:pt>
                <c:pt idx="8">
                  <c:v>2159.3878777451168</c:v>
                </c:pt>
                <c:pt idx="9">
                  <c:v>2193.435541693746</c:v>
                </c:pt>
                <c:pt idx="10">
                  <c:v>2225.8774855014858</c:v>
                </c:pt>
                <c:pt idx="11">
                  <c:v>2299.4857884290714</c:v>
                </c:pt>
                <c:pt idx="12">
                  <c:v>2350.5141815461802</c:v>
                </c:pt>
                <c:pt idx="13">
                  <c:v>2386.0718689393902</c:v>
                </c:pt>
                <c:pt idx="14">
                  <c:v>2405.0245084082599</c:v>
                </c:pt>
                <c:pt idx="15">
                  <c:v>2426.5193071425297</c:v>
                </c:pt>
                <c:pt idx="16">
                  <c:v>2457.3063526868896</c:v>
                </c:pt>
                <c:pt idx="17">
                  <c:v>2487.8573815504801</c:v>
                </c:pt>
                <c:pt idx="18">
                  <c:v>2517.26361733558</c:v>
                </c:pt>
                <c:pt idx="19">
                  <c:v>2543.0939942290897</c:v>
                </c:pt>
                <c:pt idx="20">
                  <c:v>2574.2890460845501</c:v>
                </c:pt>
                <c:pt idx="21">
                  <c:v>2583.4124895654891</c:v>
                </c:pt>
                <c:pt idx="22">
                  <c:v>2610.9717882396199</c:v>
                </c:pt>
                <c:pt idx="23">
                  <c:v>2627.0052474228291</c:v>
                </c:pt>
                <c:pt idx="24">
                  <c:v>2669.41735144312</c:v>
                </c:pt>
                <c:pt idx="25">
                  <c:v>2705.0069990623892</c:v>
                </c:pt>
                <c:pt idx="26">
                  <c:v>2747</c:v>
                </c:pt>
                <c:pt idx="27">
                  <c:v>2690</c:v>
                </c:pt>
                <c:pt idx="28">
                  <c:v>2722.9326501773721</c:v>
                </c:pt>
                <c:pt idx="29">
                  <c:v>2761.8463736870581</c:v>
                </c:pt>
                <c:pt idx="30">
                  <c:v>2774.6810832189076</c:v>
                </c:pt>
                <c:pt idx="31">
                  <c:v>2785.7607888873799</c:v>
                </c:pt>
                <c:pt idx="32">
                  <c:v>2792.4703042859892</c:v>
                </c:pt>
                <c:pt idx="33">
                  <c:v>2810.8785480535694</c:v>
                </c:pt>
              </c:numCache>
            </c:numRef>
          </c:val>
          <c:smooth val="0"/>
          <c:extLst>
            <c:ext xmlns:c16="http://schemas.microsoft.com/office/drawing/2014/chart" uri="{C3380CC4-5D6E-409C-BE32-E72D297353CC}">
              <c16:uniqueId val="{00000001-814E-4973-A3F6-C3CDE1C1E69C}"/>
            </c:ext>
          </c:extLst>
        </c:ser>
        <c:ser>
          <c:idx val="2"/>
          <c:order val="2"/>
          <c:tx>
            <c:strRef>
              <c:f>'16.'!$D$7</c:f>
              <c:strCache>
                <c:ptCount val="1"/>
                <c:pt idx="0">
                  <c:v>Företag</c:v>
                </c:pt>
              </c:strCache>
            </c:strRef>
          </c:tx>
          <c:spPr>
            <a:ln w="38100" cap="rnd">
              <a:solidFill>
                <a:srgbClr val="6E2B62"/>
              </a:solidFill>
              <a:prstDash val="solid"/>
              <a:round/>
            </a:ln>
            <a:effectLst/>
          </c:spPr>
          <c:marker>
            <c:symbol val="none"/>
          </c:marker>
          <c:cat>
            <c:numRef>
              <c:f>'16.'!$A$8:$A$41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'16.'!$D$8:$D$41</c:f>
              <c:numCache>
                <c:formatCode>#,##0</c:formatCode>
                <c:ptCount val="34"/>
                <c:pt idx="0">
                  <c:v>1988.4259436070588</c:v>
                </c:pt>
                <c:pt idx="1">
                  <c:v>1999.975428260318</c:v>
                </c:pt>
                <c:pt idx="2">
                  <c:v>2007.5825776293852</c:v>
                </c:pt>
                <c:pt idx="3">
                  <c:v>2024.4183945550794</c:v>
                </c:pt>
                <c:pt idx="4">
                  <c:v>2054.0022995752856</c:v>
                </c:pt>
                <c:pt idx="5">
                  <c:v>2134.2803396102208</c:v>
                </c:pt>
                <c:pt idx="6">
                  <c:v>2193.8697097025124</c:v>
                </c:pt>
                <c:pt idx="7">
                  <c:v>2173.8829756963514</c:v>
                </c:pt>
                <c:pt idx="8">
                  <c:v>2193.6895525687501</c:v>
                </c:pt>
                <c:pt idx="9">
                  <c:v>2204.7806745193793</c:v>
                </c:pt>
                <c:pt idx="10">
                  <c:v>2220.85449927636</c:v>
                </c:pt>
                <c:pt idx="11">
                  <c:v>2207.0515026990811</c:v>
                </c:pt>
                <c:pt idx="12">
                  <c:v>2307.9475098671501</c:v>
                </c:pt>
                <c:pt idx="13">
                  <c:v>2419.1207836731501</c:v>
                </c:pt>
                <c:pt idx="14">
                  <c:v>2423.6921509592098</c:v>
                </c:pt>
                <c:pt idx="15">
                  <c:v>2409.6518737519004</c:v>
                </c:pt>
                <c:pt idx="16">
                  <c:v>2500.810536945</c:v>
                </c:pt>
                <c:pt idx="17">
                  <c:v>2564.4119947100194</c:v>
                </c:pt>
                <c:pt idx="18">
                  <c:v>2560.71291528134</c:v>
                </c:pt>
                <c:pt idx="19">
                  <c:v>2510.715323894749</c:v>
                </c:pt>
                <c:pt idx="20">
                  <c:v>2599.28983929384</c:v>
                </c:pt>
                <c:pt idx="21">
                  <c:v>2511.5981595540702</c:v>
                </c:pt>
                <c:pt idx="22">
                  <c:v>2472.6173824863999</c:v>
                </c:pt>
                <c:pt idx="23">
                  <c:v>2407.23302922015</c:v>
                </c:pt>
                <c:pt idx="24">
                  <c:v>2455.57638964232</c:v>
                </c:pt>
                <c:pt idx="25">
                  <c:v>2453.5207668416201</c:v>
                </c:pt>
                <c:pt idx="26">
                  <c:v>2477</c:v>
                </c:pt>
                <c:pt idx="27">
                  <c:v>2401</c:v>
                </c:pt>
                <c:pt idx="28">
                  <c:v>2532.4403576014897</c:v>
                </c:pt>
                <c:pt idx="29">
                  <c:v>2614.87438081646</c:v>
                </c:pt>
                <c:pt idx="30">
                  <c:v>2701.8972968656299</c:v>
                </c:pt>
                <c:pt idx="31">
                  <c:v>2730.29119212774</c:v>
                </c:pt>
                <c:pt idx="32">
                  <c:v>2737.7295436561494</c:v>
                </c:pt>
                <c:pt idx="33">
                  <c:v>2807.47517082178</c:v>
                </c:pt>
              </c:numCache>
            </c:numRef>
          </c:val>
          <c:smooth val="0"/>
          <c:extLst>
            <c:ext xmlns:c16="http://schemas.microsoft.com/office/drawing/2014/chart" uri="{C3380CC4-5D6E-409C-BE32-E72D297353CC}">
              <c16:uniqueId val="{00000002-814E-4973-A3F6-C3CDE1C1E69C}"/>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0513806030724507"/>
          <c:y val="0.87517558446897725"/>
          <c:w val="0.81156990851885258"/>
          <c:h val="0.12273255553476507"/>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'17.'!$B$7</c:f>
              <c:strCache>
                <c:ptCount val="1"/>
                <c:pt idx="0">
                  <c:v>Svenska storbanker</c:v>
                </c:pt>
              </c:strCache>
            </c:strRef>
          </c:tx>
          <c:spPr>
            <a:ln w="38100" cap="sq">
              <a:solidFill>
                <a:srgbClr val="006A7D"/>
              </a:solidFill>
              <a:prstDash val="solid"/>
              <a:round/>
            </a:ln>
            <a:effectLst/>
          </c:spPr>
          <c:marker>
            <c:symbol val="none"/>
          </c:marker>
          <c:cat>
            <c:numRef>
              <c:f>'17.'!$A$8:$A$41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'17.'!$B$8:$B$41</c:f>
              <c:numCache>
                <c:formatCode>0.0</c:formatCode>
                <c:ptCount val="34"/>
                <c:pt idx="0">
                  <c:v>0.6747231663885378</c:v>
                </c:pt>
                <c:pt idx="1">
                  <c:v>0.63283821777640625</c:v>
                </c:pt>
                <c:pt idx="2">
                  <c:v>0.55300827873809377</c:v>
                </c:pt>
                <c:pt idx="3">
                  <c:v>0.60252088844870133</c:v>
                </c:pt>
                <c:pt idx="4">
                  <c:v>0.52118116606301401</c:v>
                </c:pt>
                <c:pt idx="5">
                  <c:v>0.50919804362036702</c:v>
                </c:pt>
                <c:pt idx="6">
                  <c:v>0.48421328225544324</c:v>
                </c:pt>
                <c:pt idx="7">
                  <c:v>0.55316388836716945</c:v>
                </c:pt>
                <c:pt idx="8">
                  <c:v>0.47850906425077067</c:v>
                </c:pt>
                <c:pt idx="9">
                  <c:v>0.52325694426460767</c:v>
                </c:pt>
                <c:pt idx="10">
                  <c:v>0.52450166267347631</c:v>
                </c:pt>
                <c:pt idx="11">
                  <c:v>0.55929779816739023</c:v>
                </c:pt>
                <c:pt idx="12">
                  <c:v>0.52847032576842623</c:v>
                </c:pt>
                <c:pt idx="13">
                  <c:v>0.48106725377456033</c:v>
                </c:pt>
                <c:pt idx="14">
                  <c:v>0.48485066713261826</c:v>
                </c:pt>
                <c:pt idx="15">
                  <c:v>0.50585421638557004</c:v>
                </c:pt>
                <c:pt idx="16">
                  <c:v>0.5069869387851994</c:v>
                </c:pt>
                <c:pt idx="17">
                  <c:v>0.55886087665995898</c:v>
                </c:pt>
                <c:pt idx="18">
                  <c:v>0.5722313449463845</c:v>
                </c:pt>
                <c:pt idx="19">
                  <c:v>0.60253860226764622</c:v>
                </c:pt>
                <c:pt idx="20">
                  <c:v>0.54366240673297084</c:v>
                </c:pt>
                <c:pt idx="21">
                  <c:v>0.56197151320879846</c:v>
                </c:pt>
                <c:pt idx="22">
                  <c:v>0.55840205351205219</c:v>
                </c:pt>
                <c:pt idx="23">
                  <c:v>0.52561045829836228</c:v>
                </c:pt>
                <c:pt idx="24">
                  <c:v>0.43902926690973959</c:v>
                </c:pt>
                <c:pt idx="25">
                  <c:v>0.39174064299886568</c:v>
                </c:pt>
                <c:pt idx="26">
                  <c:v>0.36670200525567975</c:v>
                </c:pt>
                <c:pt idx="27">
                  <c:v>0.3573315354272219</c:v>
                </c:pt>
                <c:pt idx="28">
                  <c:v>0.28873596396847873</c:v>
                </c:pt>
                <c:pt idx="29">
                  <c:v>0.2802290017835864</c:v>
                </c:pt>
                <c:pt idx="30">
                  <c:v>0.27163589301450475</c:v>
                </c:pt>
                <c:pt idx="31">
                  <c:v>0.2580872317481403</c:v>
                </c:pt>
                <c:pt idx="32">
                  <c:v>0.25748814421107019</c:v>
                </c:pt>
                <c:pt idx="33">
                  <c:v>0.25691134561264206</c:v>
                </c:pt>
              </c:numCache>
            </c:numRef>
          </c:val>
          <c:smooth val="0"/>
          <c:extLst>
            <c:ext xmlns:c16="http://schemas.microsoft.com/office/drawing/2014/chart" uri="{C3380CC4-5D6E-409C-BE32-E72D297353CC}">
              <c16:uniqueId val="{00000000-9161-49AA-B048-8F854A8033C4}"/>
            </c:ext>
          </c:extLst>
        </c:ser>
        <c:ser>
          <c:idx val="0"/>
          <c:order val="1"/>
          <c:tx>
            <c:strRef>
              <c:f>'17.'!$C$7</c:f>
              <c:strCache>
                <c:ptCount val="1"/>
                <c:pt idx="0">
                  <c:v>Europeiska banker</c:v>
                </c:pt>
              </c:strCache>
            </c:strRef>
          </c:tx>
          <c:spPr>
            <a:ln w="38100" cap="rnd">
              <a:solidFill>
                <a:srgbClr val="6E2B62"/>
              </a:solidFill>
              <a:prstDash val="solid"/>
              <a:round/>
            </a:ln>
            <a:effectLst/>
          </c:spPr>
          <c:marker>
            <c:symbol val="none"/>
          </c:marker>
          <c:cat>
            <c:numRef>
              <c:f>'17.'!$A$8:$A$41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'17.'!$C$8:$C$41</c:f>
              <c:numCache>
                <c:formatCode>0.0</c:formatCode>
                <c:ptCount val="34"/>
                <c:pt idx="0">
                  <c:v>6.1970998700000006</c:v>
                </c:pt>
                <c:pt idx="1">
                  <c:v>6.0043461800000006</c:v>
                </c:pt>
                <c:pt idx="2">
                  <c:v>5.8717885800000005</c:v>
                </c:pt>
                <c:pt idx="3">
                  <c:v>5.7208654999999995</c:v>
                </c:pt>
                <c:pt idx="4">
                  <c:v>5.6180528399999998</c:v>
                </c:pt>
                <c:pt idx="5">
                  <c:v>5.4317499199999997</c:v>
                </c:pt>
                <c:pt idx="6">
                  <c:v>5.3093890400000001</c:v>
                </c:pt>
                <c:pt idx="7">
                  <c:v>5.0744811600000004</c:v>
                </c:pt>
                <c:pt idx="8">
                  <c:v>4.80171378</c:v>
                </c:pt>
                <c:pt idx="9">
                  <c:v>4.4425823300000005</c:v>
                </c:pt>
                <c:pt idx="10">
                  <c:v>4.2294587300000002</c:v>
                </c:pt>
                <c:pt idx="11">
                  <c:v>4.0536493399999998</c:v>
                </c:pt>
                <c:pt idx="12">
                  <c:v>3.84350221</c:v>
                </c:pt>
                <c:pt idx="13">
                  <c:v>3.5850770999999995</c:v>
                </c:pt>
                <c:pt idx="14">
                  <c:v>3.4363483200000005</c:v>
                </c:pt>
                <c:pt idx="15">
                  <c:v>3.1860449200000001</c:v>
                </c:pt>
                <c:pt idx="16">
                  <c:v>3.0971663199999999</c:v>
                </c:pt>
                <c:pt idx="17">
                  <c:v>2.9915153299999999</c:v>
                </c:pt>
                <c:pt idx="18">
                  <c:v>2.8785687599999998</c:v>
                </c:pt>
                <c:pt idx="19">
                  <c:v>2.7481922999999999</c:v>
                </c:pt>
                <c:pt idx="20">
                  <c:v>2.96548386</c:v>
                </c:pt>
                <c:pt idx="21">
                  <c:v>2.8682891799999997</c:v>
                </c:pt>
                <c:pt idx="22">
                  <c:v>2.7564243099999999</c:v>
                </c:pt>
                <c:pt idx="23">
                  <c:v>2.5735600199999999</c:v>
                </c:pt>
                <c:pt idx="24">
                  <c:v>2.4770480199999998</c:v>
                </c:pt>
                <c:pt idx="25">
                  <c:v>2.3006663299999999</c:v>
                </c:pt>
                <c:pt idx="26">
                  <c:v>2.1466054200000002</c:v>
                </c:pt>
                <c:pt idx="27">
                  <c:v>2.0397199800000001</c:v>
                </c:pt>
                <c:pt idx="28">
                  <c:v>1.9179490099999998</c:v>
                </c:pt>
                <c:pt idx="29">
                  <c:v>1.8102841500000002</c:v>
                </c:pt>
                <c:pt idx="30">
                  <c:v>1.75853178</c:v>
                </c:pt>
                <c:pt idx="31">
                  <c:v>1.8016614800000001</c:v>
                </c:pt>
                <c:pt idx="32">
                  <c:v>1.7546235600000002</c:v>
                </c:pt>
              </c:numCache>
            </c:numRef>
          </c:val>
          <c:smooth val="0"/>
          <c:extLst>
            <c:ext xmlns:c16="http://schemas.microsoft.com/office/drawing/2014/chart" uri="{C3380CC4-5D6E-409C-BE32-E72D297353CC}">
              <c16:uniqueId val="{00000000-3FC7-49D7-B693-6017BFA6A187}"/>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8"/>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030673369020521"/>
          <c:y val="0.87436510523273758"/>
          <c:w val="0.83351632000370257"/>
          <c:h val="0.10231237899748823"/>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3432542412187E-2"/>
          <c:y val="4.9513947855369431E-2"/>
          <c:w val="0.94310906193078325"/>
          <c:h val="0.76677713605291409"/>
        </c:manualLayout>
      </c:layout>
      <c:lineChart>
        <c:grouping val="standard"/>
        <c:varyColors val="0"/>
        <c:ser>
          <c:idx val="0"/>
          <c:order val="0"/>
          <c:tx>
            <c:strRef>
              <c:f>'18.'!$B$7</c:f>
              <c:strCache>
                <c:ptCount val="1"/>
                <c:pt idx="0">
                  <c:v>Avkastning på eget kapital</c:v>
                </c:pt>
              </c:strCache>
            </c:strRef>
          </c:tx>
          <c:spPr>
            <a:ln w="38100" cap="sq">
              <a:solidFill>
                <a:srgbClr val="006A7D"/>
              </a:solidFill>
              <a:prstDash val="solid"/>
              <a:round/>
            </a:ln>
            <a:effectLst/>
          </c:spPr>
          <c:marker>
            <c:symbol val="none"/>
          </c:marker>
          <c:cat>
            <c:numRef>
              <c:f>'18.'!$A$8:$A$41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'18.'!$B$8:$B$41</c:f>
              <c:numCache>
                <c:formatCode>0</c:formatCode>
                <c:ptCount val="34"/>
                <c:pt idx="0">
                  <c:v>8.5390994677480805</c:v>
                </c:pt>
                <c:pt idx="1">
                  <c:v>7.9371872364284144</c:v>
                </c:pt>
                <c:pt idx="2">
                  <c:v>7.5621692512255754</c:v>
                </c:pt>
                <c:pt idx="3">
                  <c:v>8.5075891550878655</c:v>
                </c:pt>
                <c:pt idx="4">
                  <c:v>11.280958497837878</c:v>
                </c:pt>
                <c:pt idx="5">
                  <c:v>9.2095703085836824</c:v>
                </c:pt>
                <c:pt idx="6">
                  <c:v>8.9819809774805144</c:v>
                </c:pt>
                <c:pt idx="7">
                  <c:v>8.3621946949326755</c:v>
                </c:pt>
                <c:pt idx="8">
                  <c:v>6.5729393637527664</c:v>
                </c:pt>
                <c:pt idx="9">
                  <c:v>11.689139467162224</c:v>
                </c:pt>
                <c:pt idx="10">
                  <c:v>11.073995036348308</c:v>
                </c:pt>
                <c:pt idx="11">
                  <c:v>9.5137622931604682</c:v>
                </c:pt>
                <c:pt idx="12">
                  <c:v>6.8349808057519583</c:v>
                </c:pt>
                <c:pt idx="13">
                  <c:v>11.293134523278354</c:v>
                </c:pt>
                <c:pt idx="14">
                  <c:v>9.5814078814984001</c:v>
                </c:pt>
                <c:pt idx="15">
                  <c:v>8.2270348006593892</c:v>
                </c:pt>
                <c:pt idx="16">
                  <c:v>6.038537482110085</c:v>
                </c:pt>
                <c:pt idx="17">
                  <c:v>6.6770487589517575</c:v>
                </c:pt>
                <c:pt idx="18">
                  <c:v>6.6799553137726102</c:v>
                </c:pt>
                <c:pt idx="19">
                  <c:v>7.4310173001272313</c:v>
                </c:pt>
                <c:pt idx="20">
                  <c:v>5.0804807015527613</c:v>
                </c:pt>
                <c:pt idx="21">
                  <c:v>6.7165327134308965</c:v>
                </c:pt>
                <c:pt idx="22">
                  <c:v>6.5709621457354235</c:v>
                </c:pt>
                <c:pt idx="23">
                  <c:v>6.6163590954640332</c:v>
                </c:pt>
                <c:pt idx="24">
                  <c:v>7.1291294698026499</c:v>
                </c:pt>
                <c:pt idx="25">
                  <c:v>7.5681225824716511</c:v>
                </c:pt>
                <c:pt idx="26">
                  <c:v>7.4704960923800829</c:v>
                </c:pt>
                <c:pt idx="27">
                  <c:v>7.2274754376580557</c:v>
                </c:pt>
                <c:pt idx="28">
                  <c:v>7.2261942341604861</c:v>
                </c:pt>
                <c:pt idx="29">
                  <c:v>7.0096577393070527</c:v>
                </c:pt>
                <c:pt idx="30">
                  <c:v>8.0508248454548497</c:v>
                </c:pt>
                <c:pt idx="31">
                  <c:v>7.7012589408521031</c:v>
                </c:pt>
                <c:pt idx="32">
                  <c:v>9.569750967507936</c:v>
                </c:pt>
                <c:pt idx="33">
                  <c:v>9.267056584802253</c:v>
                </c:pt>
              </c:numCache>
            </c:numRef>
          </c:val>
          <c:smooth val="0"/>
          <c:extLst>
            <c:ext xmlns:c16="http://schemas.microsoft.com/office/drawing/2014/chart" uri="{C3380CC4-5D6E-409C-BE32-E72D297353CC}">
              <c16:uniqueId val="{00000000-1B91-489F-916C-C16A36CAF131}"/>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1"/>
                <c:order val="1"/>
                <c:tx>
                  <c:strRef>
                    <c:extLst>
                      <c:ext uri="{02D57815-91ED-43cb-92C2-25804820EDAC}">
                        <c15:formulaRef>
                          <c15:sqref>'18.'!$C$7</c15:sqref>
                        </c15:formulaRef>
                      </c:ext>
                    </c:extLst>
                    <c:strCache>
                      <c:ptCount val="1"/>
                    </c:strCache>
                  </c:strRef>
                </c:tx>
                <c:spPr>
                  <a:ln w="38100" cap="rnd">
                    <a:solidFill>
                      <a:srgbClr val="006A7D"/>
                    </a:solidFill>
                    <a:prstDash val="dash"/>
                    <a:round/>
                  </a:ln>
                  <a:effectLst/>
                </c:spPr>
                <c:marker>
                  <c:symbol val="none"/>
                </c:marker>
                <c:cat>
                  <c:numRef>
                    <c:extLst>
                      <c:ext uri="{02D57815-91ED-43cb-92C2-25804820EDAC}">
                        <c15:formulaRef>
                          <c15:sqref>'18.'!$A$8:$A$41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'18.'!$C$8:$C$41</c15:sqref>
                        </c15:formulaRef>
                      </c:ext>
                    </c:extLst>
                    <c:numCache>
                      <c:formatCode>0</c:formatCode>
                      <c:ptCount val="34"/>
                    </c:numCache>
                  </c:numRef>
                </c:val>
                <c:smooth val="0"/>
                <c:extLst>
                  <c:ext xmlns:c16="http://schemas.microsoft.com/office/drawing/2014/chart" uri="{C3380CC4-5D6E-409C-BE32-E72D297353CC}">
                    <c16:uniqueId val="{00000001-1B91-489F-916C-C16A36CAF131}"/>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8"/>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'19.'!$B$7</c:f>
              <c:strCache>
                <c:ptCount val="1"/>
                <c:pt idx="0">
                  <c:v>Räntenettomarginal</c:v>
                </c:pt>
              </c:strCache>
            </c:strRef>
          </c:tx>
          <c:spPr>
            <a:ln w="38100" cap="sq">
              <a:solidFill>
                <a:srgbClr val="006A7D"/>
              </a:solidFill>
              <a:prstDash val="solid"/>
              <a:round/>
            </a:ln>
            <a:effectLst/>
          </c:spPr>
          <c:marker>
            <c:symbol val="none"/>
          </c:marker>
          <c:cat>
            <c:numRef>
              <c:f>'19.'!$A$8:$A$41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'19.'!$B$8:$B$41</c:f>
              <c:numCache>
                <c:formatCode>0.0</c:formatCode>
                <c:ptCount val="34"/>
                <c:pt idx="0">
                  <c:v>0.9866298710666882</c:v>
                </c:pt>
                <c:pt idx="1">
                  <c:v>1.0078953175015224</c:v>
                </c:pt>
                <c:pt idx="2">
                  <c:v>1.0177237053991444</c:v>
                </c:pt>
                <c:pt idx="3">
                  <c:v>1.0555321522858303</c:v>
                </c:pt>
                <c:pt idx="4">
                  <c:v>0.96641613791939185</c:v>
                </c:pt>
                <c:pt idx="5">
                  <c:v>0.98942446004864015</c:v>
                </c:pt>
                <c:pt idx="6">
                  <c:v>1.0203901962033701</c:v>
                </c:pt>
                <c:pt idx="7">
                  <c:v>1.0506190466124197</c:v>
                </c:pt>
                <c:pt idx="8">
                  <c:v>1.0852443956262834</c:v>
                </c:pt>
                <c:pt idx="9">
                  <c:v>1.0846629944331236</c:v>
                </c:pt>
                <c:pt idx="10">
                  <c:v>1.0816760018876963</c:v>
                </c:pt>
                <c:pt idx="11">
                  <c:v>1.0383735608210032</c:v>
                </c:pt>
                <c:pt idx="12">
                  <c:v>1.0800341531464386</c:v>
                </c:pt>
                <c:pt idx="13">
                  <c:v>1.0776856643140127</c:v>
                </c:pt>
                <c:pt idx="14">
                  <c:v>1.079792045084226</c:v>
                </c:pt>
                <c:pt idx="15">
                  <c:v>1.0942970268910641</c:v>
                </c:pt>
                <c:pt idx="16">
                  <c:v>1.0541297820173794</c:v>
                </c:pt>
                <c:pt idx="17">
                  <c:v>1.0425109451400185</c:v>
                </c:pt>
                <c:pt idx="18">
                  <c:v>1.0510778570473798</c:v>
                </c:pt>
                <c:pt idx="19">
                  <c:v>1.0537147328624088</c:v>
                </c:pt>
                <c:pt idx="20">
                  <c:v>1.0122889423035328</c:v>
                </c:pt>
                <c:pt idx="21">
                  <c:v>1.0620502713791389</c:v>
                </c:pt>
                <c:pt idx="22">
                  <c:v>1.0648044368643472</c:v>
                </c:pt>
                <c:pt idx="23">
                  <c:v>1.0789847564931201</c:v>
                </c:pt>
                <c:pt idx="24">
                  <c:v>1.0685986287237257</c:v>
                </c:pt>
                <c:pt idx="25">
                  <c:v>1.044967693864336</c:v>
                </c:pt>
                <c:pt idx="26">
                  <c:v>1.0337089312480463</c:v>
                </c:pt>
                <c:pt idx="27">
                  <c:v>1.032237656421386</c:v>
                </c:pt>
                <c:pt idx="28">
                  <c:v>0.97654662860324104</c:v>
                </c:pt>
                <c:pt idx="29">
                  <c:v>0.95335616037857607</c:v>
                </c:pt>
                <c:pt idx="30">
                  <c:v>0.98428220246284426</c:v>
                </c:pt>
                <c:pt idx="31">
                  <c:v>1.0493954839609188</c:v>
                </c:pt>
                <c:pt idx="32">
                  <c:v>1.2165880463038794</c:v>
                </c:pt>
                <c:pt idx="33">
                  <c:v>1.1915963367468201</c:v>
                </c:pt>
              </c:numCache>
            </c:numRef>
          </c:val>
          <c:smooth val="0"/>
          <c:extLst>
            <c:ext xmlns:c16="http://schemas.microsoft.com/office/drawing/2014/chart" uri="{C3380CC4-5D6E-409C-BE32-E72D297353CC}">
              <c16:uniqueId val="{00000000-48F5-4E8D-AF55-7AF28975F372}"/>
            </c:ext>
          </c:extLst>
        </c:ser>
        <c:ser>
          <c:idx val="1"/>
          <c:order val="1"/>
          <c:tx>
            <c:strRef>
              <c:f>'19.'!$C$7</c:f>
              <c:strCache>
                <c:ptCount val="1"/>
                <c:pt idx="0">
                  <c:v>Andel problemlån</c:v>
                </c:pt>
              </c:strCache>
            </c:strRef>
          </c:tx>
          <c:spPr>
            <a:ln w="38100" cap="sq">
              <a:solidFill>
                <a:srgbClr val="F8971D"/>
              </a:solidFill>
              <a:prstDash val="solid"/>
              <a:round/>
            </a:ln>
            <a:effectLst/>
          </c:spPr>
          <c:marker>
            <c:symbol val="none"/>
          </c:marker>
          <c:cat>
            <c:numRef>
              <c:f>'19.'!$A$8:$A$41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'19.'!$C$8:$C$41</c:f>
              <c:numCache>
                <c:formatCode>0.0</c:formatCode>
                <c:ptCount val="34"/>
                <c:pt idx="0">
                  <c:v>0.53315386818199817</c:v>
                </c:pt>
                <c:pt idx="1">
                  <c:v>0.47964661462261216</c:v>
                </c:pt>
                <c:pt idx="2">
                  <c:v>0.51358636262008739</c:v>
                </c:pt>
                <c:pt idx="3">
                  <c:v>0.42193563814829488</c:v>
                </c:pt>
                <c:pt idx="4">
                  <c:v>0.41976616125307087</c:v>
                </c:pt>
                <c:pt idx="5">
                  <c:v>0.41849578272045751</c:v>
                </c:pt>
                <c:pt idx="6">
                  <c:v>0.40636706609438372</c:v>
                </c:pt>
                <c:pt idx="7">
                  <c:v>0.36305175944466567</c:v>
                </c:pt>
                <c:pt idx="8">
                  <c:v>0.32978625302035736</c:v>
                </c:pt>
                <c:pt idx="9">
                  <c:v>0.34231208131705737</c:v>
                </c:pt>
                <c:pt idx="10">
                  <c:v>0.32986215820977438</c:v>
                </c:pt>
                <c:pt idx="11">
                  <c:v>0.32914990115095061</c:v>
                </c:pt>
                <c:pt idx="12">
                  <c:v>0.2852177063094562</c:v>
                </c:pt>
                <c:pt idx="13">
                  <c:v>0.27654244262986732</c:v>
                </c:pt>
                <c:pt idx="14">
                  <c:v>0.27176459959549981</c:v>
                </c:pt>
                <c:pt idx="15">
                  <c:v>0.25060515434389125</c:v>
                </c:pt>
                <c:pt idx="16">
                  <c:v>0.24722218188758513</c:v>
                </c:pt>
                <c:pt idx="17">
                  <c:v>0.29021701323392518</c:v>
                </c:pt>
                <c:pt idx="18">
                  <c:v>0.26748365891687859</c:v>
                </c:pt>
                <c:pt idx="19">
                  <c:v>0.27860356807807479</c:v>
                </c:pt>
                <c:pt idx="20">
                  <c:v>0.27690919796666319</c:v>
                </c:pt>
                <c:pt idx="21">
                  <c:v>0.26866804621184892</c:v>
                </c:pt>
                <c:pt idx="22">
                  <c:v>0.26256864474779723</c:v>
                </c:pt>
                <c:pt idx="23">
                  <c:v>0.28680426271938742</c:v>
                </c:pt>
                <c:pt idx="24">
                  <c:v>0.29475485405113333</c:v>
                </c:pt>
                <c:pt idx="25">
                  <c:v>0.28398340379981668</c:v>
                </c:pt>
                <c:pt idx="26">
                  <c:v>0.30581874554820299</c:v>
                </c:pt>
                <c:pt idx="27">
                  <c:v>0.27784243481868709</c:v>
                </c:pt>
                <c:pt idx="28">
                  <c:v>0.2628845582538058</c:v>
                </c:pt>
                <c:pt idx="29">
                  <c:v>0.25138329150568284</c:v>
                </c:pt>
                <c:pt idx="30">
                  <c:v>0.25314038790888815</c:v>
                </c:pt>
                <c:pt idx="31">
                  <c:v>0.26590754992426469</c:v>
                </c:pt>
                <c:pt idx="32">
                  <c:v>0.29083180309995998</c:v>
                </c:pt>
                <c:pt idx="33">
                  <c:v>0.31752913293228824</c:v>
                </c:pt>
              </c:numCache>
            </c:numRef>
          </c:val>
          <c:smooth val="0"/>
          <c:extLst>
            <c:ext xmlns:c16="http://schemas.microsoft.com/office/drawing/2014/chart" uri="{C3380CC4-5D6E-409C-BE32-E72D297353CC}">
              <c16:uniqueId val="{00000001-48F5-4E8D-AF55-7AF28975F37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4"/>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400408667479858"/>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7486000301870426E-2"/>
          <c:y val="2.3006537842131674E-2"/>
          <c:w val="0.62318997428722378"/>
          <c:h val="0.95398692431573662"/>
        </c:manualLayout>
      </c:layout>
      <c:pieChart>
        <c:varyColors val="1"/>
        <c:ser>
          <c:idx val="0"/>
          <c:order val="0"/>
          <c:dPt>
            <c:idx val="0"/>
            <c:bubble3D val="0"/>
            <c:spPr>
              <a:solidFill>
                <a:srgbClr val="006A7D"/>
              </a:solidFill>
              <a:ln>
                <a:solidFill>
                  <a:srgbClr val="006A7D"/>
                </a:solidFill>
              </a:ln>
              <a:effectLst/>
            </c:spPr>
            <c:extLst>
              <c:ext xmlns:c16="http://schemas.microsoft.com/office/drawing/2014/chart" uri="{C3380CC4-5D6E-409C-BE32-E72D297353CC}">
                <c16:uniqueId val="{00000001-9292-458C-BCB4-7D8638687421}"/>
              </c:ext>
            </c:extLst>
          </c:dPt>
          <c:dPt>
            <c:idx val="1"/>
            <c:bubble3D val="0"/>
            <c:spPr>
              <a:solidFill>
                <a:srgbClr val="F8971D"/>
              </a:solidFill>
              <a:ln>
                <a:solidFill>
                  <a:srgbClr val="F8971D"/>
                </a:solidFill>
              </a:ln>
              <a:effectLst/>
            </c:spPr>
            <c:extLst>
              <c:ext xmlns:c16="http://schemas.microsoft.com/office/drawing/2014/chart" uri="{C3380CC4-5D6E-409C-BE32-E72D297353CC}">
                <c16:uniqueId val="{00000003-9292-458C-BCB4-7D8638687421}"/>
              </c:ext>
            </c:extLst>
          </c:dPt>
          <c:dPt>
            <c:idx val="2"/>
            <c:bubble3D val="0"/>
            <c:spPr>
              <a:solidFill>
                <a:srgbClr val="280071"/>
              </a:solidFill>
              <a:ln>
                <a:solidFill>
                  <a:srgbClr val="280071"/>
                </a:solidFill>
              </a:ln>
              <a:effectLst/>
            </c:spPr>
            <c:extLst>
              <c:ext xmlns:c16="http://schemas.microsoft.com/office/drawing/2014/chart" uri="{C3380CC4-5D6E-409C-BE32-E72D297353CC}">
                <c16:uniqueId val="{00000005-9292-458C-BCB4-7D8638687421}"/>
              </c:ext>
            </c:extLst>
          </c:dPt>
          <c:dPt>
            <c:idx val="3"/>
            <c:bubble3D val="0"/>
            <c:spPr>
              <a:solidFill>
                <a:srgbClr val="6E2B62"/>
              </a:solidFill>
              <a:ln>
                <a:solidFill>
                  <a:srgbClr val="6E2B62"/>
                </a:solidFill>
              </a:ln>
              <a:effectLst/>
            </c:spPr>
            <c:extLst>
              <c:ext xmlns:c16="http://schemas.microsoft.com/office/drawing/2014/chart" uri="{C3380CC4-5D6E-409C-BE32-E72D297353CC}">
                <c16:uniqueId val="{00000007-9292-458C-BCB4-7D8638687421}"/>
              </c:ext>
            </c:extLst>
          </c:dPt>
          <c:dPt>
            <c:idx val="4"/>
            <c:bubble3D val="0"/>
            <c:spPr>
              <a:solidFill>
                <a:srgbClr val="7EDDD3"/>
              </a:solidFill>
              <a:ln>
                <a:solidFill>
                  <a:srgbClr val="7EDDD3"/>
                </a:solidFill>
              </a:ln>
              <a:effectLst/>
            </c:spPr>
            <c:extLst>
              <c:ext xmlns:c16="http://schemas.microsoft.com/office/drawing/2014/chart" uri="{C3380CC4-5D6E-409C-BE32-E72D297353CC}">
                <c16:uniqueId val="{00000009-9292-458C-BCB4-7D8638687421}"/>
              </c:ext>
            </c:extLst>
          </c:dPt>
          <c:dPt>
            <c:idx val="5"/>
            <c:bubble3D val="0"/>
            <c:spPr>
              <a:solidFill>
                <a:srgbClr val="F7EA48"/>
              </a:solidFill>
              <a:ln>
                <a:solidFill>
                  <a:srgbClr val="F7EA48"/>
                </a:solidFill>
              </a:ln>
              <a:effectLst/>
            </c:spPr>
            <c:extLst>
              <c:ext xmlns:c16="http://schemas.microsoft.com/office/drawing/2014/chart" uri="{C3380CC4-5D6E-409C-BE32-E72D297353CC}">
                <c16:uniqueId val="{0000000B-9292-458C-BCB4-7D8638687421}"/>
              </c:ext>
            </c:extLst>
          </c:dPt>
          <c:dPt>
            <c:idx val="6"/>
            <c:bubble3D val="0"/>
            <c:spPr>
              <a:solidFill>
                <a:srgbClr val="000000"/>
              </a:solidFill>
              <a:ln>
                <a:solidFill>
                  <a:srgbClr val="000000"/>
                </a:solidFill>
              </a:ln>
              <a:effectLst/>
            </c:spPr>
            <c:extLst>
              <c:ext xmlns:c16="http://schemas.microsoft.com/office/drawing/2014/chart" uri="{C3380CC4-5D6E-409C-BE32-E72D297353CC}">
                <c16:uniqueId val="{0000000D-9292-458C-BCB4-7D8638687421}"/>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9292-458C-BCB4-7D8638687421}"/>
              </c:ext>
            </c:extLst>
          </c:dPt>
          <c:dPt>
            <c:idx val="8"/>
            <c:bubble3D val="0"/>
            <c:spPr>
              <a:solidFill>
                <a:srgbClr val="0098D4"/>
              </a:solidFill>
              <a:ln w="12700">
                <a:noFill/>
              </a:ln>
              <a:effectLst/>
            </c:spPr>
            <c:extLst>
              <c:ext xmlns:c16="http://schemas.microsoft.com/office/drawing/2014/chart" uri="{C3380CC4-5D6E-409C-BE32-E72D297353CC}">
                <c16:uniqueId val="{00000011-9292-458C-BCB4-7D8638687421}"/>
              </c:ext>
            </c:extLst>
          </c:dPt>
          <c:dPt>
            <c:idx val="9"/>
            <c:bubble3D val="0"/>
            <c:spPr>
              <a:solidFill>
                <a:srgbClr val="C0C1C2"/>
              </a:solidFill>
              <a:ln w="12700">
                <a:noFill/>
              </a:ln>
              <a:effectLst/>
            </c:spPr>
            <c:extLst>
              <c:ext xmlns:c16="http://schemas.microsoft.com/office/drawing/2014/chart" uri="{C3380CC4-5D6E-409C-BE32-E72D297353CC}">
                <c16:uniqueId val="{00000013-9292-458C-BCB4-7D8638687421}"/>
              </c:ext>
            </c:extLst>
          </c:dPt>
          <c:cat>
            <c:strRef>
              <c:f>'2.'!$A$8:$A$14</c:f>
              <c:strCache>
                <c:ptCount val="7"/>
                <c:pt idx="0">
                  <c:v>Storbanker 72,7%</c:v>
                </c:pt>
                <c:pt idx="1">
                  <c:v>Konsumtionskreditföretag 3,8%</c:v>
                </c:pt>
                <c:pt idx="2">
                  <c:v>Leasingbolag 0,4%</c:v>
                </c:pt>
                <c:pt idx="3">
                  <c:v>Bolånebanker 13,6%</c:v>
                </c:pt>
                <c:pt idx="4">
                  <c:v>Sparbanker 4,9%</c:v>
                </c:pt>
                <c:pt idx="5">
                  <c:v>Värdepappersbanker 0,6%</c:v>
                </c:pt>
                <c:pt idx="6">
                  <c:v>Övriga 4,0%</c:v>
                </c:pt>
              </c:strCache>
            </c:strRef>
          </c:cat>
          <c:val>
            <c:numRef>
              <c:f>'2.'!$B$8:$B$14</c:f>
              <c:numCache>
                <c:formatCode>0.00%</c:formatCode>
                <c:ptCount val="7"/>
                <c:pt idx="0">
                  <c:v>0.72660445389422501</c:v>
                </c:pt>
                <c:pt idx="1">
                  <c:v>3.826944754773156E-2</c:v>
                </c:pt>
                <c:pt idx="2">
                  <c:v>4.2260304896525429E-3</c:v>
                </c:pt>
                <c:pt idx="3">
                  <c:v>0.13570769356085127</c:v>
                </c:pt>
                <c:pt idx="4">
                  <c:v>4.9480847189056071E-2</c:v>
                </c:pt>
                <c:pt idx="5">
                  <c:v>5.9738190589502917E-3</c:v>
                </c:pt>
                <c:pt idx="6">
                  <c:v>3.9737708259533155E-2</c:v>
                </c:pt>
              </c:numCache>
            </c:numRef>
          </c:val>
          <c:extLst>
            <c:ext xmlns:c16="http://schemas.microsoft.com/office/drawing/2014/chart" uri="{C3380CC4-5D6E-409C-BE32-E72D297353CC}">
              <c16:uniqueId val="{00000014-9292-458C-BCB4-7D86386874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336472993731619"/>
          <c:y val="7.1950353307630346E-2"/>
          <c:w val="0.35663527006268386"/>
          <c:h val="0.81677479453962942"/>
        </c:manualLayout>
      </c:layout>
      <c:overlay val="0"/>
      <c:spPr>
        <a:noFill/>
        <a:ln>
          <a:noFill/>
        </a:ln>
        <a:effectLst/>
      </c:spPr>
      <c:txPr>
        <a:bodyPr rot="0" spcFirstLastPara="1" vertOverflow="ellipsis" vert="horz" wrap="square" anchor="ctr" anchorCtr="1"/>
        <a:lstStyle/>
        <a:p>
          <a:pPr rtl="0">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'20.'!$B$7</c:f>
              <c:strCache>
                <c:ptCount val="1"/>
                <c:pt idx="0">
                  <c:v>Totalt</c:v>
                </c:pt>
              </c:strCache>
            </c:strRef>
          </c:tx>
          <c:spPr>
            <a:ln w="38100" cap="sq">
              <a:solidFill>
                <a:srgbClr val="006A7D"/>
              </a:solidFill>
              <a:prstDash val="solid"/>
              <a:round/>
            </a:ln>
            <a:effectLst/>
          </c:spPr>
          <c:marker>
            <c:symbol val="none"/>
          </c:marker>
          <c:cat>
            <c:numRef>
              <c:f>'20.'!$A$8:$A$41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'20.'!$B$8:$B$41</c:f>
              <c:numCache>
                <c:formatCode>#,##0</c:formatCode>
                <c:ptCount val="34"/>
                <c:pt idx="0">
                  <c:v>549.19397429887977</c:v>
                </c:pt>
                <c:pt idx="1">
                  <c:v>567.27353476995995</c:v>
                </c:pt>
                <c:pt idx="2">
                  <c:v>589.68489714032307</c:v>
                </c:pt>
                <c:pt idx="3">
                  <c:v>610.42821573317792</c:v>
                </c:pt>
                <c:pt idx="4">
                  <c:v>620.04310147968522</c:v>
                </c:pt>
                <c:pt idx="5">
                  <c:v>635.8867319782039</c:v>
                </c:pt>
                <c:pt idx="6">
                  <c:v>646.91425559564436</c:v>
                </c:pt>
                <c:pt idx="7">
                  <c:v>645.25902872164806</c:v>
                </c:pt>
                <c:pt idx="8">
                  <c:v>663.47406973012232</c:v>
                </c:pt>
                <c:pt idx="9">
                  <c:v>685.17776867514613</c:v>
                </c:pt>
                <c:pt idx="10">
                  <c:v>702.7207367892853</c:v>
                </c:pt>
                <c:pt idx="11">
                  <c:v>722.78587880133568</c:v>
                </c:pt>
                <c:pt idx="12">
                  <c:v>738.98468428876765</c:v>
                </c:pt>
                <c:pt idx="13">
                  <c:v>753.86303694966625</c:v>
                </c:pt>
                <c:pt idx="14">
                  <c:v>767.40201338854911</c:v>
                </c:pt>
                <c:pt idx="15">
                  <c:v>782.25977221537016</c:v>
                </c:pt>
                <c:pt idx="16">
                  <c:v>792.88651995644955</c:v>
                </c:pt>
                <c:pt idx="17">
                  <c:v>810.50273637927251</c:v>
                </c:pt>
                <c:pt idx="18">
                  <c:v>824.39598331572427</c:v>
                </c:pt>
                <c:pt idx="19">
                  <c:v>838.32569195092435</c:v>
                </c:pt>
                <c:pt idx="20">
                  <c:v>852.60392980383403</c:v>
                </c:pt>
                <c:pt idx="21">
                  <c:v>872.93206478878267</c:v>
                </c:pt>
                <c:pt idx="22">
                  <c:v>892.33193299187315</c:v>
                </c:pt>
                <c:pt idx="23">
                  <c:v>915.55707557273547</c:v>
                </c:pt>
                <c:pt idx="24">
                  <c:v>934.99983720953207</c:v>
                </c:pt>
                <c:pt idx="25">
                  <c:v>955.84049011050206</c:v>
                </c:pt>
                <c:pt idx="26" formatCode="0">
                  <c:v>974.29851934463431</c:v>
                </c:pt>
                <c:pt idx="27" formatCode="0">
                  <c:v>1000.5747518757961</c:v>
                </c:pt>
                <c:pt idx="28" formatCode="0">
                  <c:v>1032.35101414305</c:v>
                </c:pt>
                <c:pt idx="29" formatCode="0">
                  <c:v>1057.7740269401684</c:v>
                </c:pt>
                <c:pt idx="30" formatCode="0">
                  <c:v>1080.7605262470938</c:v>
                </c:pt>
                <c:pt idx="31" formatCode="0">
                  <c:v>1104.1345501406199</c:v>
                </c:pt>
                <c:pt idx="32" formatCode="0">
                  <c:v>1106.7144465058009</c:v>
                </c:pt>
                <c:pt idx="33" formatCode="0">
                  <c:v>1119.5353682108093</c:v>
                </c:pt>
              </c:numCache>
            </c:numRef>
          </c:val>
          <c:smooth val="0"/>
          <c:extLst>
            <c:ext xmlns:c16="http://schemas.microsoft.com/office/drawing/2014/chart" uri="{C3380CC4-5D6E-409C-BE32-E72D297353CC}">
              <c16:uniqueId val="{00000000-2EA5-48A7-8F33-DFA9728321BF}"/>
            </c:ext>
          </c:extLst>
        </c:ser>
        <c:ser>
          <c:idx val="1"/>
          <c:order val="1"/>
          <c:tx>
            <c:strRef>
              <c:f>'20.'!$C$7</c:f>
              <c:strCache>
                <c:ptCount val="1"/>
                <c:pt idx="0">
                  <c:v>Hushåll - Bolån</c:v>
                </c:pt>
              </c:strCache>
            </c:strRef>
          </c:tx>
          <c:spPr>
            <a:ln w="38100" cap="sq">
              <a:solidFill>
                <a:srgbClr val="F8971D"/>
              </a:solidFill>
              <a:prstDash val="solid"/>
              <a:round/>
            </a:ln>
            <a:effectLst/>
          </c:spPr>
          <c:marker>
            <c:symbol val="none"/>
          </c:marker>
          <c:cat>
            <c:numRef>
              <c:f>'20.'!$A$8:$A$41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'20.'!$C$8:$C$41</c:f>
              <c:numCache>
                <c:formatCode>0</c:formatCode>
                <c:ptCount val="34"/>
                <c:pt idx="0">
                  <c:v>359.68158105337409</c:v>
                </c:pt>
                <c:pt idx="1">
                  <c:v>375.16000665987093</c:v>
                </c:pt>
                <c:pt idx="2">
                  <c:v>396.06302227413204</c:v>
                </c:pt>
                <c:pt idx="3">
                  <c:v>413.28949414130341</c:v>
                </c:pt>
                <c:pt idx="4">
                  <c:v>422.16077788319046</c:v>
                </c:pt>
                <c:pt idx="5">
                  <c:v>435.37346597528438</c:v>
                </c:pt>
                <c:pt idx="6">
                  <c:v>444.62002947405301</c:v>
                </c:pt>
                <c:pt idx="7">
                  <c:v>443.0811302054542</c:v>
                </c:pt>
                <c:pt idx="8">
                  <c:v>460.20814030634233</c:v>
                </c:pt>
                <c:pt idx="9">
                  <c:v>478.13006853908894</c:v>
                </c:pt>
                <c:pt idx="10">
                  <c:v>495.33404566442914</c:v>
                </c:pt>
                <c:pt idx="11">
                  <c:v>515.40490203173886</c:v>
                </c:pt>
                <c:pt idx="12">
                  <c:v>530.80659214801153</c:v>
                </c:pt>
                <c:pt idx="13">
                  <c:v>543.8311153417776</c:v>
                </c:pt>
                <c:pt idx="14">
                  <c:v>557.29782138405449</c:v>
                </c:pt>
                <c:pt idx="15">
                  <c:v>572.86925664686726</c:v>
                </c:pt>
                <c:pt idx="16">
                  <c:v>581.79245731192668</c:v>
                </c:pt>
                <c:pt idx="17">
                  <c:v>597.40170245767729</c:v>
                </c:pt>
                <c:pt idx="18">
                  <c:v>609.45323224421531</c:v>
                </c:pt>
                <c:pt idx="19">
                  <c:v>622.13476551550571</c:v>
                </c:pt>
                <c:pt idx="20">
                  <c:v>633.42263934900427</c:v>
                </c:pt>
                <c:pt idx="21">
                  <c:v>644.55360833878319</c:v>
                </c:pt>
                <c:pt idx="22">
                  <c:v>656.06051856613863</c:v>
                </c:pt>
                <c:pt idx="23">
                  <c:v>673.34291777086924</c:v>
                </c:pt>
                <c:pt idx="24">
                  <c:v>688.89416531699953</c:v>
                </c:pt>
                <c:pt idx="25">
                  <c:v>702.87880350599971</c:v>
                </c:pt>
                <c:pt idx="26">
                  <c:v>716.86820765899961</c:v>
                </c:pt>
                <c:pt idx="27">
                  <c:v>733.2874101039996</c:v>
                </c:pt>
                <c:pt idx="28">
                  <c:v>759.35832638200009</c:v>
                </c:pt>
                <c:pt idx="29">
                  <c:v>775.11780773799978</c:v>
                </c:pt>
                <c:pt idx="30">
                  <c:v>783.96648673599975</c:v>
                </c:pt>
                <c:pt idx="31">
                  <c:v>797.40540285599968</c:v>
                </c:pt>
                <c:pt idx="32">
                  <c:v>797.6677224647168</c:v>
                </c:pt>
                <c:pt idx="33">
                  <c:v>806.34184667009947</c:v>
                </c:pt>
              </c:numCache>
            </c:numRef>
          </c:val>
          <c:smooth val="0"/>
          <c:extLst>
            <c:ext xmlns:c16="http://schemas.microsoft.com/office/drawing/2014/chart" uri="{C3380CC4-5D6E-409C-BE32-E72D297353CC}">
              <c16:uniqueId val="{00000001-2EA5-48A7-8F33-DFA9728321BF}"/>
            </c:ext>
          </c:extLst>
        </c:ser>
        <c:ser>
          <c:idx val="2"/>
          <c:order val="2"/>
          <c:tx>
            <c:strRef>
              <c:f>'20.'!$D$7</c:f>
              <c:strCache>
                <c:ptCount val="1"/>
                <c:pt idx="0">
                  <c:v>Företag</c:v>
                </c:pt>
              </c:strCache>
            </c:strRef>
          </c:tx>
          <c:spPr>
            <a:ln w="38100" cap="rnd">
              <a:solidFill>
                <a:srgbClr val="6E2B62"/>
              </a:solidFill>
              <a:prstDash val="solid"/>
              <a:round/>
            </a:ln>
            <a:effectLst/>
          </c:spPr>
          <c:marker>
            <c:symbol val="none"/>
          </c:marker>
          <c:cat>
            <c:numRef>
              <c:f>'20.'!$A$8:$A$41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'20.'!$D$8:$D$41</c:f>
              <c:numCache>
                <c:formatCode>#,##0</c:formatCode>
                <c:ptCount val="34"/>
                <c:pt idx="0">
                  <c:v>113.0040874350599</c:v>
                </c:pt>
                <c:pt idx="1">
                  <c:v>116.31756396442999</c:v>
                </c:pt>
                <c:pt idx="2">
                  <c:v>93.283219219935702</c:v>
                </c:pt>
                <c:pt idx="3">
                  <c:v>95.677396589179295</c:v>
                </c:pt>
                <c:pt idx="4">
                  <c:v>95.6258286340137</c:v>
                </c:pt>
                <c:pt idx="5">
                  <c:v>97.027879149278093</c:v>
                </c:pt>
                <c:pt idx="6">
                  <c:v>97.647542904873006</c:v>
                </c:pt>
                <c:pt idx="7">
                  <c:v>97.542297577536317</c:v>
                </c:pt>
                <c:pt idx="8">
                  <c:v>98.215937333608196</c:v>
                </c:pt>
                <c:pt idx="9">
                  <c:v>100.27730783463269</c:v>
                </c:pt>
                <c:pt idx="10">
                  <c:v>99.757644369177612</c:v>
                </c:pt>
                <c:pt idx="11">
                  <c:v>99.085208764517603</c:v>
                </c:pt>
                <c:pt idx="12">
                  <c:v>99.478234619207996</c:v>
                </c:pt>
                <c:pt idx="13">
                  <c:v>100.8165002503637</c:v>
                </c:pt>
                <c:pt idx="14">
                  <c:v>100.47878618381159</c:v>
                </c:pt>
                <c:pt idx="15">
                  <c:v>99.4451355406499</c:v>
                </c:pt>
                <c:pt idx="16">
                  <c:v>101.0014406988666</c:v>
                </c:pt>
                <c:pt idx="17">
                  <c:v>101.7728201793753</c:v>
                </c:pt>
                <c:pt idx="18" formatCode="0">
                  <c:v>102.9044681368306</c:v>
                </c:pt>
                <c:pt idx="19" formatCode="0">
                  <c:v>104.57698209258889</c:v>
                </c:pt>
                <c:pt idx="20" formatCode="0">
                  <c:v>106.6109256573224</c:v>
                </c:pt>
                <c:pt idx="21" formatCode="0">
                  <c:v>114.11270889704319</c:v>
                </c:pt>
                <c:pt idx="22" formatCode="0">
                  <c:v>120.5077126258339</c:v>
                </c:pt>
                <c:pt idx="23" formatCode="0">
                  <c:v>125.37079983812129</c:v>
                </c:pt>
                <c:pt idx="24" formatCode="0">
                  <c:v>129.35427177584799</c:v>
                </c:pt>
                <c:pt idx="25" formatCode="0">
                  <c:v>134.3418273056316</c:v>
                </c:pt>
                <c:pt idx="26" formatCode="0">
                  <c:v>138.41670817420788</c:v>
                </c:pt>
                <c:pt idx="27" formatCode="0">
                  <c:v>147.52307742390329</c:v>
                </c:pt>
                <c:pt idx="28" formatCode="0">
                  <c:v>153.67358742424989</c:v>
                </c:pt>
                <c:pt idx="29" formatCode="0">
                  <c:v>161.57982973615751</c:v>
                </c:pt>
                <c:pt idx="30" formatCode="0">
                  <c:v>167.39235815633029</c:v>
                </c:pt>
                <c:pt idx="31" formatCode="0">
                  <c:v>177.3646054304289</c:v>
                </c:pt>
                <c:pt idx="32" formatCode="0">
                  <c:v>179.87343379355642</c:v>
                </c:pt>
                <c:pt idx="33" formatCode="0">
                  <c:v>183.5386143989879</c:v>
                </c:pt>
              </c:numCache>
            </c:numRef>
          </c:val>
          <c:smooth val="0"/>
          <c:extLst>
            <c:ext xmlns:c16="http://schemas.microsoft.com/office/drawing/2014/chart" uri="{C3380CC4-5D6E-409C-BE32-E72D297353CC}">
              <c16:uniqueId val="{00000002-2EA5-48A7-8F33-DFA9728321BF}"/>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3"/>
                <c:order val="3"/>
                <c:tx>
                  <c:strRef>
                    <c:extLst>
                      <c:ext uri="{02D57815-91ED-43cb-92C2-25804820EDAC}">
                        <c15:formulaRef>
                          <c15:sqref>'20.'!$E$7</c15:sqref>
                        </c15:formulaRef>
                      </c:ext>
                    </c:extLst>
                    <c:strCache>
                      <c:ptCount val="1"/>
                    </c:strCache>
                  </c:strRef>
                </c:tx>
                <c:spPr>
                  <a:ln w="38100" cap="sq">
                    <a:solidFill>
                      <a:srgbClr val="F7EA48"/>
                    </a:solidFill>
                    <a:prstDash val="solid"/>
                    <a:round/>
                  </a:ln>
                  <a:effectLst/>
                </c:spPr>
                <c:marker>
                  <c:symbol val="none"/>
                </c:marker>
                <c:cat>
                  <c:numRef>
                    <c:extLst>
                      <c:ext uri="{02D57815-91ED-43cb-92C2-25804820EDAC}">
                        <c15:formulaRef>
                          <c15:sqref>'20.'!$A$8:$A$41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'20.'!$E$8:$E$41</c15:sqref>
                        </c15:formulaRef>
                      </c:ext>
                    </c:extLst>
                    <c:numCache>
                      <c:formatCode>#,##0</c:formatCode>
                      <c:ptCount val="34"/>
                    </c:numCache>
                  </c:numRef>
                </c:val>
                <c:smooth val="0"/>
                <c:extLst>
                  <c:ext xmlns:c16="http://schemas.microsoft.com/office/drawing/2014/chart" uri="{C3380CC4-5D6E-409C-BE32-E72D297353CC}">
                    <c16:uniqueId val="{00000003-2EA5-48A7-8F33-DFA9728321BF}"/>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162234256072389"/>
          <c:y val="0.87878040406937585"/>
          <c:w val="0.82318217638906954"/>
          <c:h val="0.1212196630886527"/>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6015418779795663"/>
        </c:manualLayout>
      </c:layout>
      <c:lineChart>
        <c:grouping val="standard"/>
        <c:varyColors val="0"/>
        <c:ser>
          <c:idx val="0"/>
          <c:order val="0"/>
          <c:tx>
            <c:strRef>
              <c:f>'21.'!$B$7</c:f>
              <c:strCache>
                <c:ptCount val="1"/>
                <c:pt idx="0">
                  <c:v>Avkastning på eget kapital</c:v>
                </c:pt>
              </c:strCache>
            </c:strRef>
          </c:tx>
          <c:spPr>
            <a:ln w="38100" cap="sq">
              <a:solidFill>
                <a:srgbClr val="006A7D"/>
              </a:solidFill>
              <a:prstDash val="solid"/>
              <a:round/>
            </a:ln>
            <a:effectLst/>
          </c:spPr>
          <c:marker>
            <c:symbol val="none"/>
          </c:marker>
          <c:cat>
            <c:numRef>
              <c:f>'21.'!$A$8:$A$41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'21.'!$B$8:$B$41</c:f>
              <c:numCache>
                <c:formatCode>0</c:formatCode>
                <c:ptCount val="34"/>
                <c:pt idx="0">
                  <c:v>13.373053833983736</c:v>
                </c:pt>
                <c:pt idx="1">
                  <c:v>9.031357940334253</c:v>
                </c:pt>
                <c:pt idx="2">
                  <c:v>7.3136859348581194</c:v>
                </c:pt>
                <c:pt idx="3">
                  <c:v>6.0445274844713826</c:v>
                </c:pt>
                <c:pt idx="4">
                  <c:v>4.3164433456703843</c:v>
                </c:pt>
                <c:pt idx="5">
                  <c:v>8.0462571515047845</c:v>
                </c:pt>
                <c:pt idx="6">
                  <c:v>7.1778649050378771</c:v>
                </c:pt>
                <c:pt idx="7">
                  <c:v>5.665325980764452</c:v>
                </c:pt>
                <c:pt idx="8">
                  <c:v>13.414860951360295</c:v>
                </c:pt>
                <c:pt idx="9">
                  <c:v>9.2657991014093675</c:v>
                </c:pt>
                <c:pt idx="10">
                  <c:v>7.884837643799127</c:v>
                </c:pt>
                <c:pt idx="11">
                  <c:v>7.0067729137138839</c:v>
                </c:pt>
                <c:pt idx="12">
                  <c:v>12.70424330506216</c:v>
                </c:pt>
                <c:pt idx="13">
                  <c:v>8.3430045941280966</c:v>
                </c:pt>
                <c:pt idx="14">
                  <c:v>7.1952032404457968</c:v>
                </c:pt>
                <c:pt idx="15">
                  <c:v>6.2835070064624006</c:v>
                </c:pt>
                <c:pt idx="16">
                  <c:v>15.485449389153727</c:v>
                </c:pt>
                <c:pt idx="17">
                  <c:v>10.187092449180934</c:v>
                </c:pt>
                <c:pt idx="18">
                  <c:v>9.0256720634338681</c:v>
                </c:pt>
                <c:pt idx="19">
                  <c:v>7.9091709444152958</c:v>
                </c:pt>
                <c:pt idx="20">
                  <c:v>3.1591794831877933</c:v>
                </c:pt>
                <c:pt idx="21">
                  <c:v>4.3019270177073263</c:v>
                </c:pt>
                <c:pt idx="22">
                  <c:v>5.6272182736970668</c:v>
                </c:pt>
                <c:pt idx="23">
                  <c:v>5.8995496276436201</c:v>
                </c:pt>
                <c:pt idx="24">
                  <c:v>11.921164237789919</c:v>
                </c:pt>
                <c:pt idx="25">
                  <c:v>9.3287670626652286</c:v>
                </c:pt>
                <c:pt idx="26">
                  <c:v>8.4961719988654245</c:v>
                </c:pt>
                <c:pt idx="27">
                  <c:v>8.685301218921424</c:v>
                </c:pt>
                <c:pt idx="28">
                  <c:v>12.27631912533746</c:v>
                </c:pt>
                <c:pt idx="29">
                  <c:v>8.4744645506840488</c:v>
                </c:pt>
                <c:pt idx="30">
                  <c:v>7.9957735101259173</c:v>
                </c:pt>
                <c:pt idx="31">
                  <c:v>8.0722167301285861</c:v>
                </c:pt>
                <c:pt idx="32">
                  <c:v>17.681795657242056</c:v>
                </c:pt>
                <c:pt idx="33">
                  <c:v>13.333331507448499</c:v>
                </c:pt>
              </c:numCache>
            </c:numRef>
          </c:val>
          <c:smooth val="0"/>
          <c:extLst>
            <c:ext xmlns:c16="http://schemas.microsoft.com/office/drawing/2014/chart" uri="{C3380CC4-5D6E-409C-BE32-E72D297353CC}">
              <c16:uniqueId val="{00000000-D927-44C4-BF6F-CC72C08C8D52}"/>
            </c:ext>
          </c:extLst>
        </c:ser>
        <c:ser>
          <c:idx val="1"/>
          <c:order val="1"/>
          <c:tx>
            <c:strRef>
              <c:f>'21.'!$C$7</c:f>
              <c:strCache>
                <c:ptCount val="1"/>
                <c:pt idx="0">
                  <c:v>Avkastning på eget kapital, glidande medelvärde</c:v>
                </c:pt>
              </c:strCache>
            </c:strRef>
          </c:tx>
          <c:spPr>
            <a:ln w="38100" cap="rnd">
              <a:solidFill>
                <a:srgbClr val="006A7D"/>
              </a:solidFill>
              <a:prstDash val="dash"/>
              <a:round/>
            </a:ln>
            <a:effectLst/>
          </c:spPr>
          <c:marker>
            <c:symbol val="none"/>
          </c:marker>
          <c:cat>
            <c:numRef>
              <c:f>'21.'!$A$8:$A$41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'21.'!$C$8:$C$41</c:f>
              <c:numCache>
                <c:formatCode>0</c:formatCode>
                <c:ptCount val="34"/>
                <c:pt idx="0">
                  <c:v>13.373053833983736</c:v>
                </c:pt>
                <c:pt idx="1">
                  <c:v>11.202205887158994</c:v>
                </c:pt>
                <c:pt idx="2">
                  <c:v>9.9060325697253688</c:v>
                </c:pt>
                <c:pt idx="3">
                  <c:v>8.9406562984118718</c:v>
                </c:pt>
                <c:pt idx="4">
                  <c:v>6.6765036763335353</c:v>
                </c:pt>
                <c:pt idx="5">
                  <c:v>6.4302284791261677</c:v>
                </c:pt>
                <c:pt idx="6">
                  <c:v>6.3962732216711071</c:v>
                </c:pt>
                <c:pt idx="7">
                  <c:v>6.3014728457443745</c:v>
                </c:pt>
                <c:pt idx="8">
                  <c:v>8.576077247166852</c:v>
                </c:pt>
                <c:pt idx="9">
                  <c:v>8.8809627346429991</c:v>
                </c:pt>
                <c:pt idx="10">
                  <c:v>9.0577059193333103</c:v>
                </c:pt>
                <c:pt idx="11">
                  <c:v>9.393067652570668</c:v>
                </c:pt>
                <c:pt idx="12">
                  <c:v>9.2154132409961349</c:v>
                </c:pt>
                <c:pt idx="13">
                  <c:v>8.9847146141758181</c:v>
                </c:pt>
                <c:pt idx="14">
                  <c:v>8.8123060133374853</c:v>
                </c:pt>
                <c:pt idx="15">
                  <c:v>8.6314895365246134</c:v>
                </c:pt>
                <c:pt idx="16">
                  <c:v>9.3267910575475046</c:v>
                </c:pt>
                <c:pt idx="17">
                  <c:v>9.7878130213107148</c:v>
                </c:pt>
                <c:pt idx="18">
                  <c:v>10.245430227057733</c:v>
                </c:pt>
                <c:pt idx="19">
                  <c:v>10.651846211545955</c:v>
                </c:pt>
                <c:pt idx="20">
                  <c:v>7.5702787350544725</c:v>
                </c:pt>
                <c:pt idx="21">
                  <c:v>6.0989873771860701</c:v>
                </c:pt>
                <c:pt idx="22">
                  <c:v>5.2493739297518704</c:v>
                </c:pt>
                <c:pt idx="23">
                  <c:v>4.7469686005589518</c:v>
                </c:pt>
                <c:pt idx="24">
                  <c:v>6.9374647892094821</c:v>
                </c:pt>
                <c:pt idx="25">
                  <c:v>8.194174800448959</c:v>
                </c:pt>
                <c:pt idx="26">
                  <c:v>8.9114132317410473</c:v>
                </c:pt>
                <c:pt idx="27">
                  <c:v>9.6078511295604976</c:v>
                </c:pt>
                <c:pt idx="28">
                  <c:v>9.6966398514473848</c:v>
                </c:pt>
                <c:pt idx="29">
                  <c:v>9.4830642234520894</c:v>
                </c:pt>
                <c:pt idx="30">
                  <c:v>9.3579646012672111</c:v>
                </c:pt>
                <c:pt idx="31">
                  <c:v>9.1752718634508614</c:v>
                </c:pt>
                <c:pt idx="32">
                  <c:v>10.556062612045151</c:v>
                </c:pt>
                <c:pt idx="33">
                  <c:v>11.7707793512363</c:v>
                </c:pt>
              </c:numCache>
            </c:numRef>
          </c:val>
          <c:smooth val="0"/>
          <c:extLst>
            <c:ext xmlns:c16="http://schemas.microsoft.com/office/drawing/2014/chart" uri="{C3380CC4-5D6E-409C-BE32-E72D297353CC}">
              <c16:uniqueId val="{00000001-D927-44C4-BF6F-CC72C08C8D5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37509842256027E-2"/>
          <c:y val="6.2411450767244157E-2"/>
          <c:w val="0.94310906193078325"/>
          <c:h val="0.75353124999999999"/>
        </c:manualLayout>
      </c:layout>
      <c:lineChart>
        <c:grouping val="standard"/>
        <c:varyColors val="0"/>
        <c:ser>
          <c:idx val="0"/>
          <c:order val="0"/>
          <c:tx>
            <c:strRef>
              <c:f>'22.'!$B$7</c:f>
              <c:strCache>
                <c:ptCount val="1"/>
                <c:pt idx="0">
                  <c:v>Totalt</c:v>
                </c:pt>
              </c:strCache>
            </c:strRef>
          </c:tx>
          <c:spPr>
            <a:ln w="38100" cap="sq">
              <a:solidFill>
                <a:srgbClr val="006A7D"/>
              </a:solidFill>
              <a:prstDash val="solid"/>
              <a:round/>
            </a:ln>
            <a:effectLst/>
          </c:spPr>
          <c:marker>
            <c:symbol val="none"/>
          </c:marker>
          <c:cat>
            <c:numRef>
              <c:f>'22.'!$A$8:$A$41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'22.'!$B$8:$B$41</c:f>
              <c:numCache>
                <c:formatCode>#,##0</c:formatCode>
                <c:ptCount val="34"/>
                <c:pt idx="0">
                  <c:v>219.51538099999999</c:v>
                </c:pt>
                <c:pt idx="1">
                  <c:v>224.649607</c:v>
                </c:pt>
                <c:pt idx="2">
                  <c:v>230.463818</c:v>
                </c:pt>
                <c:pt idx="3">
                  <c:v>239.20828700000001</c:v>
                </c:pt>
                <c:pt idx="4">
                  <c:v>245.89901499999999</c:v>
                </c:pt>
                <c:pt idx="5">
                  <c:v>256.03077999999999</c:v>
                </c:pt>
                <c:pt idx="6">
                  <c:v>262.08292</c:v>
                </c:pt>
                <c:pt idx="7">
                  <c:v>270.56258800000001</c:v>
                </c:pt>
                <c:pt idx="8">
                  <c:v>275.24334900000002</c:v>
                </c:pt>
                <c:pt idx="9">
                  <c:v>279.70633500000002</c:v>
                </c:pt>
                <c:pt idx="10">
                  <c:v>284.86177800000002</c:v>
                </c:pt>
                <c:pt idx="11">
                  <c:v>288.253176</c:v>
                </c:pt>
                <c:pt idx="12">
                  <c:v>293.60441300000002</c:v>
                </c:pt>
                <c:pt idx="13">
                  <c:v>300.61502100000001</c:v>
                </c:pt>
                <c:pt idx="14">
                  <c:v>306.32586959626991</c:v>
                </c:pt>
                <c:pt idx="15">
                  <c:v>311.87095414473987</c:v>
                </c:pt>
                <c:pt idx="16">
                  <c:v>317.17434275283989</c:v>
                </c:pt>
                <c:pt idx="17">
                  <c:v>321.28065647112976</c:v>
                </c:pt>
                <c:pt idx="18">
                  <c:v>325.64350054927991</c:v>
                </c:pt>
                <c:pt idx="19">
                  <c:v>335.94935079080977</c:v>
                </c:pt>
                <c:pt idx="20">
                  <c:v>342.27339748126991</c:v>
                </c:pt>
                <c:pt idx="21">
                  <c:v>345.77618175533985</c:v>
                </c:pt>
                <c:pt idx="22">
                  <c:v>349.85677907309997</c:v>
                </c:pt>
                <c:pt idx="23">
                  <c:v>355.66444207498989</c:v>
                </c:pt>
                <c:pt idx="24">
                  <c:v>360.93268971968996</c:v>
                </c:pt>
                <c:pt idx="25">
                  <c:v>368.25118031852992</c:v>
                </c:pt>
                <c:pt idx="26">
                  <c:v>375.45811825255987</c:v>
                </c:pt>
                <c:pt idx="27">
                  <c:v>386.36185272262981</c:v>
                </c:pt>
                <c:pt idx="28">
                  <c:v>393.99447782661997</c:v>
                </c:pt>
                <c:pt idx="29">
                  <c:v>404.08055576610008</c:v>
                </c:pt>
                <c:pt idx="30" formatCode="0">
                  <c:v>394.25184760912998</c:v>
                </c:pt>
                <c:pt idx="31" formatCode="0">
                  <c:v>399.66513436534001</c:v>
                </c:pt>
                <c:pt idx="32" formatCode="0">
                  <c:v>402.287644</c:v>
                </c:pt>
                <c:pt idx="33" formatCode="0">
                  <c:v>408.19762700000001</c:v>
                </c:pt>
              </c:numCache>
            </c:numRef>
          </c:val>
          <c:smooth val="0"/>
          <c:extLst>
            <c:ext xmlns:c16="http://schemas.microsoft.com/office/drawing/2014/chart" uri="{C3380CC4-5D6E-409C-BE32-E72D297353CC}">
              <c16:uniqueId val="{00000000-993E-4636-AD4D-A678E2183AE4}"/>
            </c:ext>
          </c:extLst>
        </c:ser>
        <c:ser>
          <c:idx val="1"/>
          <c:order val="1"/>
          <c:tx>
            <c:strRef>
              <c:f>'22.'!$C$7</c:f>
              <c:strCache>
                <c:ptCount val="1"/>
                <c:pt idx="0">
                  <c:v>Hushåll - Bolån</c:v>
                </c:pt>
              </c:strCache>
            </c:strRef>
          </c:tx>
          <c:spPr>
            <a:ln w="38100" cap="sq">
              <a:solidFill>
                <a:srgbClr val="F8971D"/>
              </a:solidFill>
              <a:prstDash val="solid"/>
              <a:round/>
            </a:ln>
            <a:effectLst/>
          </c:spPr>
          <c:marker>
            <c:symbol val="none"/>
          </c:marker>
          <c:cat>
            <c:numRef>
              <c:f>'22.'!$A$8:$A$41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'22.'!$C$8:$C$41</c:f>
              <c:numCache>
                <c:formatCode>#,##0</c:formatCode>
                <c:ptCount val="34"/>
                <c:pt idx="0">
                  <c:v>78.341386999999997</c:v>
                </c:pt>
                <c:pt idx="1">
                  <c:v>81.759353000000004</c:v>
                </c:pt>
                <c:pt idx="2">
                  <c:v>85.628628000000006</c:v>
                </c:pt>
                <c:pt idx="3">
                  <c:v>92.629639999999995</c:v>
                </c:pt>
                <c:pt idx="4">
                  <c:v>97.170739999999995</c:v>
                </c:pt>
                <c:pt idx="5">
                  <c:v>103.55643999999999</c:v>
                </c:pt>
                <c:pt idx="6">
                  <c:v>107.86963299999999</c:v>
                </c:pt>
                <c:pt idx="7">
                  <c:v>114.1402146819799</c:v>
                </c:pt>
                <c:pt idx="8">
                  <c:v>116.49568347381989</c:v>
                </c:pt>
                <c:pt idx="9">
                  <c:v>119.19112607529991</c:v>
                </c:pt>
                <c:pt idx="10">
                  <c:v>121.69849924981989</c:v>
                </c:pt>
                <c:pt idx="11">
                  <c:v>124.61743106877989</c:v>
                </c:pt>
                <c:pt idx="12">
                  <c:v>126.30498900000001</c:v>
                </c:pt>
                <c:pt idx="13">
                  <c:v>129.373245</c:v>
                </c:pt>
                <c:pt idx="14">
                  <c:v>132.18584488597969</c:v>
                </c:pt>
                <c:pt idx="15">
                  <c:v>135.5576939947897</c:v>
                </c:pt>
                <c:pt idx="16">
                  <c:v>137.3706469292699</c:v>
                </c:pt>
                <c:pt idx="17">
                  <c:v>139.37920500000001</c:v>
                </c:pt>
                <c:pt idx="18">
                  <c:v>141.99367794132971</c:v>
                </c:pt>
                <c:pt idx="19">
                  <c:v>148.53958831953972</c:v>
                </c:pt>
                <c:pt idx="20">
                  <c:v>151.97655132755969</c:v>
                </c:pt>
                <c:pt idx="21">
                  <c:v>154.13270116769971</c:v>
                </c:pt>
                <c:pt idx="22">
                  <c:v>156.1729196398598</c:v>
                </c:pt>
                <c:pt idx="23">
                  <c:v>160.22640994676976</c:v>
                </c:pt>
                <c:pt idx="24">
                  <c:v>163.5969080200399</c:v>
                </c:pt>
                <c:pt idx="25">
                  <c:v>168.01994296771991</c:v>
                </c:pt>
                <c:pt idx="26">
                  <c:v>172.76534866311999</c:v>
                </c:pt>
                <c:pt idx="27">
                  <c:v>179.39135837424999</c:v>
                </c:pt>
                <c:pt idx="28">
                  <c:v>183.26398152139001</c:v>
                </c:pt>
                <c:pt idx="29">
                  <c:v>187.76681786788998</c:v>
                </c:pt>
                <c:pt idx="30" formatCode="0">
                  <c:v>183.51424241396998</c:v>
                </c:pt>
                <c:pt idx="31" formatCode="0">
                  <c:v>186.70574033318999</c:v>
                </c:pt>
                <c:pt idx="32" formatCode="0">
                  <c:v>185.43014199999999</c:v>
                </c:pt>
                <c:pt idx="33" formatCode="0">
                  <c:v>188.147098</c:v>
                </c:pt>
              </c:numCache>
            </c:numRef>
          </c:val>
          <c:smooth val="0"/>
          <c:extLst>
            <c:ext xmlns:c16="http://schemas.microsoft.com/office/drawing/2014/chart" uri="{C3380CC4-5D6E-409C-BE32-E72D297353CC}">
              <c16:uniqueId val="{00000001-993E-4636-AD4D-A678E2183AE4}"/>
            </c:ext>
          </c:extLst>
        </c:ser>
        <c:ser>
          <c:idx val="2"/>
          <c:order val="2"/>
          <c:tx>
            <c:strRef>
              <c:f>'22.'!$D$7</c:f>
              <c:strCache>
                <c:ptCount val="1"/>
                <c:pt idx="0">
                  <c:v>Företag</c:v>
                </c:pt>
              </c:strCache>
            </c:strRef>
          </c:tx>
          <c:spPr>
            <a:ln w="38100" cap="rnd">
              <a:solidFill>
                <a:srgbClr val="6E2B62"/>
              </a:solidFill>
              <a:prstDash val="solid"/>
              <a:round/>
            </a:ln>
            <a:effectLst/>
          </c:spPr>
          <c:marker>
            <c:symbol val="none"/>
          </c:marker>
          <c:cat>
            <c:numRef>
              <c:f>'22.'!$A$8:$A$41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'22.'!$D$8:$D$41</c:f>
              <c:numCache>
                <c:formatCode>#,##0</c:formatCode>
                <c:ptCount val="34"/>
                <c:pt idx="0">
                  <c:v>83.771371000000002</c:v>
                </c:pt>
                <c:pt idx="1">
                  <c:v>85.142178999999999</c:v>
                </c:pt>
                <c:pt idx="2">
                  <c:v>86.583974999999995</c:v>
                </c:pt>
                <c:pt idx="3">
                  <c:v>87.024420000000006</c:v>
                </c:pt>
                <c:pt idx="4">
                  <c:v>88.332626000000005</c:v>
                </c:pt>
                <c:pt idx="5">
                  <c:v>90.934877999999998</c:v>
                </c:pt>
                <c:pt idx="6">
                  <c:v>91.915502000000004</c:v>
                </c:pt>
                <c:pt idx="7">
                  <c:v>92.687934999999996</c:v>
                </c:pt>
                <c:pt idx="8">
                  <c:v>94.601230000000001</c:v>
                </c:pt>
                <c:pt idx="9">
                  <c:v>95.923330000000007</c:v>
                </c:pt>
                <c:pt idx="10">
                  <c:v>98.140995000000004</c:v>
                </c:pt>
                <c:pt idx="11">
                  <c:v>98.264778000000007</c:v>
                </c:pt>
                <c:pt idx="12">
                  <c:v>100.958507</c:v>
                </c:pt>
                <c:pt idx="13">
                  <c:v>103.528133</c:v>
                </c:pt>
                <c:pt idx="14">
                  <c:v>105.6586916622599</c:v>
                </c:pt>
                <c:pt idx="15">
                  <c:v>106.79674175849991</c:v>
                </c:pt>
                <c:pt idx="16">
                  <c:v>109.44032532169</c:v>
                </c:pt>
                <c:pt idx="17">
                  <c:v>110.3634473240699</c:v>
                </c:pt>
                <c:pt idx="18">
                  <c:v>111.45592270128</c:v>
                </c:pt>
                <c:pt idx="19">
                  <c:v>113.7489823356199</c:v>
                </c:pt>
                <c:pt idx="20">
                  <c:v>115.67912568384</c:v>
                </c:pt>
                <c:pt idx="21">
                  <c:v>116.0374562387899</c:v>
                </c:pt>
                <c:pt idx="22">
                  <c:v>117.53299459897001</c:v>
                </c:pt>
                <c:pt idx="23">
                  <c:v>118.57101373222</c:v>
                </c:pt>
                <c:pt idx="24">
                  <c:v>120.1490440414299</c:v>
                </c:pt>
                <c:pt idx="25">
                  <c:v>122.2716154440499</c:v>
                </c:pt>
                <c:pt idx="26">
                  <c:v>123.89613354434988</c:v>
                </c:pt>
                <c:pt idx="27">
                  <c:v>126.80475551552982</c:v>
                </c:pt>
                <c:pt idx="28">
                  <c:v>129.96189177536999</c:v>
                </c:pt>
                <c:pt idx="29">
                  <c:v>134.85158006219999</c:v>
                </c:pt>
                <c:pt idx="30" formatCode="0">
                  <c:v>131.93812513304999</c:v>
                </c:pt>
                <c:pt idx="31" formatCode="0">
                  <c:v>134.10479834304999</c:v>
                </c:pt>
                <c:pt idx="32" formatCode="0">
                  <c:v>138.388732</c:v>
                </c:pt>
                <c:pt idx="33" formatCode="0">
                  <c:v>140.81750299999999</c:v>
                </c:pt>
              </c:numCache>
            </c:numRef>
          </c:val>
          <c:smooth val="0"/>
          <c:extLst>
            <c:ext xmlns:c16="http://schemas.microsoft.com/office/drawing/2014/chart" uri="{C3380CC4-5D6E-409C-BE32-E72D297353CC}">
              <c16:uniqueId val="{00000002-993E-4636-AD4D-A678E2183AE4}"/>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3"/>
                <c:order val="3"/>
                <c:tx>
                  <c:strRef>
                    <c:extLst>
                      <c:ext uri="{02D57815-91ED-43cb-92C2-25804820EDAC}">
                        <c15:formulaRef>
                          <c15:sqref>'22.'!$E$7</c15:sqref>
                        </c15:formulaRef>
                      </c:ext>
                    </c:extLst>
                    <c:strCache>
                      <c:ptCount val="1"/>
                    </c:strCache>
                  </c:strRef>
                </c:tx>
                <c:spPr>
                  <a:ln w="38100" cap="sq">
                    <a:solidFill>
                      <a:srgbClr val="F7EA48"/>
                    </a:solidFill>
                    <a:prstDash val="solid"/>
                    <a:round/>
                  </a:ln>
                  <a:effectLst/>
                </c:spPr>
                <c:marker>
                  <c:symbol val="none"/>
                </c:marker>
                <c:cat>
                  <c:numRef>
                    <c:extLst>
                      <c:ext uri="{02D57815-91ED-43cb-92C2-25804820EDAC}">
                        <c15:formulaRef>
                          <c15:sqref>'22.'!$A$8:$A$41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'22.'!$E$8:$E$41</c15:sqref>
                        </c15:formulaRef>
                      </c:ext>
                    </c:extLst>
                    <c:numCache>
                      <c:formatCode>#,##0</c:formatCode>
                      <c:ptCount val="34"/>
                    </c:numCache>
                  </c:numRef>
                </c:val>
                <c:smooth val="0"/>
                <c:extLst>
                  <c:ext xmlns:c16="http://schemas.microsoft.com/office/drawing/2014/chart" uri="{C3380CC4-5D6E-409C-BE32-E72D297353CC}">
                    <c16:uniqueId val="{00000003-993E-4636-AD4D-A678E2183AE4}"/>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0"/>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'23.'!$B$7</c:f>
              <c:strCache>
                <c:ptCount val="1"/>
                <c:pt idx="0">
                  <c:v>Räntenettomarginal</c:v>
                </c:pt>
              </c:strCache>
            </c:strRef>
          </c:tx>
          <c:spPr>
            <a:ln w="38100" cap="sq">
              <a:solidFill>
                <a:srgbClr val="006A7D"/>
              </a:solidFill>
              <a:prstDash val="solid"/>
              <a:round/>
            </a:ln>
            <a:effectLst/>
          </c:spPr>
          <c:marker>
            <c:symbol val="none"/>
          </c:marker>
          <c:cat>
            <c:numRef>
              <c:f>'23.'!$A$8:$A$41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'23.'!$B$8:$B$41</c:f>
              <c:numCache>
                <c:formatCode>0.0</c:formatCode>
                <c:ptCount val="34"/>
                <c:pt idx="0">
                  <c:v>1.8757591510820175</c:v>
                </c:pt>
                <c:pt idx="1">
                  <c:v>1.8118966397876402</c:v>
                </c:pt>
                <c:pt idx="2">
                  <c:v>1.7649959416853871</c:v>
                </c:pt>
                <c:pt idx="3">
                  <c:v>1.7268997670566173</c:v>
                </c:pt>
                <c:pt idx="4">
                  <c:v>1.6196193816049278</c:v>
                </c:pt>
                <c:pt idx="5">
                  <c:v>1.6081022301890877</c:v>
                </c:pt>
                <c:pt idx="6">
                  <c:v>1.611586161217105</c:v>
                </c:pt>
                <c:pt idx="7">
                  <c:v>1.6270875262306972</c:v>
                </c:pt>
                <c:pt idx="8">
                  <c:v>1.6065532503494722</c:v>
                </c:pt>
                <c:pt idx="9">
                  <c:v>1.6030702165127748</c:v>
                </c:pt>
                <c:pt idx="10">
                  <c:v>1.599930360521113</c:v>
                </c:pt>
                <c:pt idx="11">
                  <c:v>1.6081666903416751</c:v>
                </c:pt>
                <c:pt idx="12">
                  <c:v>1.5591356066280286</c:v>
                </c:pt>
                <c:pt idx="13">
                  <c:v>1.5541129984970998</c:v>
                </c:pt>
                <c:pt idx="14">
                  <c:v>1.5648259786057934</c:v>
                </c:pt>
                <c:pt idx="15">
                  <c:v>1.570226454708272</c:v>
                </c:pt>
                <c:pt idx="16">
                  <c:v>1.6401193934053344</c:v>
                </c:pt>
                <c:pt idx="17">
                  <c:v>1.6507395934553197</c:v>
                </c:pt>
                <c:pt idx="18">
                  <c:v>1.6522098159469454</c:v>
                </c:pt>
                <c:pt idx="19">
                  <c:v>1.6471800532711727</c:v>
                </c:pt>
                <c:pt idx="20">
                  <c:v>1.6794697809812766</c:v>
                </c:pt>
                <c:pt idx="21">
                  <c:v>1.6768133446425353</c:v>
                </c:pt>
                <c:pt idx="22">
                  <c:v>1.6703929377659137</c:v>
                </c:pt>
                <c:pt idx="23">
                  <c:v>1.6569221323597199</c:v>
                </c:pt>
                <c:pt idx="24">
                  <c:v>1.5478747290158938</c:v>
                </c:pt>
                <c:pt idx="25">
                  <c:v>1.5301331964260729</c:v>
                </c:pt>
                <c:pt idx="26">
                  <c:v>1.5168612015534986</c:v>
                </c:pt>
                <c:pt idx="27">
                  <c:v>1.4908961518896542</c:v>
                </c:pt>
                <c:pt idx="28">
                  <c:v>1.4434830422488432</c:v>
                </c:pt>
                <c:pt idx="29">
                  <c:v>1.4539812732438702</c:v>
                </c:pt>
                <c:pt idx="30">
                  <c:v>1.6010982897843882</c:v>
                </c:pt>
                <c:pt idx="31">
                  <c:v>1.8430921192081051</c:v>
                </c:pt>
                <c:pt idx="32">
                  <c:v>2.5942957621466602</c:v>
                </c:pt>
                <c:pt idx="33">
                  <c:v>2.6465979020403392</c:v>
                </c:pt>
              </c:numCache>
            </c:numRef>
          </c:val>
          <c:smooth val="0"/>
          <c:extLst>
            <c:ext xmlns:c16="http://schemas.microsoft.com/office/drawing/2014/chart" uri="{C3380CC4-5D6E-409C-BE32-E72D297353CC}">
              <c16:uniqueId val="{00000000-31CA-4C09-ABF4-3F923B75E32E}"/>
            </c:ext>
          </c:extLst>
        </c:ser>
        <c:ser>
          <c:idx val="1"/>
          <c:order val="1"/>
          <c:tx>
            <c:strRef>
              <c:f>'23.'!$C$7</c:f>
              <c:strCache>
                <c:ptCount val="1"/>
                <c:pt idx="0">
                  <c:v>Andel problemlån</c:v>
                </c:pt>
              </c:strCache>
            </c:strRef>
          </c:tx>
          <c:spPr>
            <a:ln w="38100" cap="sq">
              <a:solidFill>
                <a:srgbClr val="F8971D"/>
              </a:solidFill>
              <a:prstDash val="solid"/>
              <a:round/>
            </a:ln>
            <a:effectLst/>
          </c:spPr>
          <c:marker>
            <c:symbol val="none"/>
          </c:marker>
          <c:cat>
            <c:numRef>
              <c:f>'23.'!$A$8:$A$41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'23.'!$C$8:$C$41</c:f>
              <c:numCache>
                <c:formatCode>0.0</c:formatCode>
                <c:ptCount val="34"/>
                <c:pt idx="0">
                  <c:v>0.85387052294256183</c:v>
                </c:pt>
                <c:pt idx="1">
                  <c:v>0.83047026865722529</c:v>
                </c:pt>
                <c:pt idx="2">
                  <c:v>0.78665478661046151</c:v>
                </c:pt>
                <c:pt idx="3">
                  <c:v>0.68265518969579964</c:v>
                </c:pt>
                <c:pt idx="4">
                  <c:v>0.62006315153537095</c:v>
                </c:pt>
                <c:pt idx="5">
                  <c:v>0.522243648861068</c:v>
                </c:pt>
                <c:pt idx="6">
                  <c:v>0.49503525578717833</c:v>
                </c:pt>
                <c:pt idx="7">
                  <c:v>0.56099267901542704</c:v>
                </c:pt>
                <c:pt idx="8">
                  <c:v>0.549299492606105</c:v>
                </c:pt>
                <c:pt idx="9">
                  <c:v>0.48483258521721345</c:v>
                </c:pt>
                <c:pt idx="10">
                  <c:v>0.44764396513722804</c:v>
                </c:pt>
                <c:pt idx="11">
                  <c:v>0.41680735980065781</c:v>
                </c:pt>
                <c:pt idx="12">
                  <c:v>0.57340531541370454</c:v>
                </c:pt>
                <c:pt idx="13">
                  <c:v>0.56295528455114741</c:v>
                </c:pt>
                <c:pt idx="14">
                  <c:v>0.59611982055820789</c:v>
                </c:pt>
                <c:pt idx="15">
                  <c:v>0.47610511329554855</c:v>
                </c:pt>
                <c:pt idx="16">
                  <c:v>0.44953396562679454</c:v>
                </c:pt>
                <c:pt idx="17">
                  <c:v>0.51437859828356081</c:v>
                </c:pt>
                <c:pt idx="18">
                  <c:v>0.54072434200894992</c:v>
                </c:pt>
                <c:pt idx="19">
                  <c:v>0.41968750484178741</c:v>
                </c:pt>
                <c:pt idx="20">
                  <c:v>0.59156758982904489</c:v>
                </c:pt>
                <c:pt idx="21">
                  <c:v>0.52105827669289939</c:v>
                </c:pt>
                <c:pt idx="22">
                  <c:v>0.48378192663144792</c:v>
                </c:pt>
                <c:pt idx="23">
                  <c:v>0.44781453485654199</c:v>
                </c:pt>
                <c:pt idx="24">
                  <c:v>0.4451293493865966</c:v>
                </c:pt>
                <c:pt idx="25">
                  <c:v>0.42066562275263697</c:v>
                </c:pt>
                <c:pt idx="26">
                  <c:v>0.33796102211442086</c:v>
                </c:pt>
                <c:pt idx="27">
                  <c:v>0.34693313452131785</c:v>
                </c:pt>
                <c:pt idx="28">
                  <c:v>0.32722076181623816</c:v>
                </c:pt>
                <c:pt idx="29">
                  <c:v>0.29215582013879643</c:v>
                </c:pt>
                <c:pt idx="30">
                  <c:v>0.32164736521384168</c:v>
                </c:pt>
                <c:pt idx="31">
                  <c:v>0.32042637787167588</c:v>
                </c:pt>
                <c:pt idx="32">
                  <c:v>0.27107802664103214</c:v>
                </c:pt>
                <c:pt idx="33">
                  <c:v>0.30129584361423428</c:v>
                </c:pt>
              </c:numCache>
            </c:numRef>
          </c:val>
          <c:smooth val="0"/>
          <c:extLst>
            <c:ext xmlns:c16="http://schemas.microsoft.com/office/drawing/2014/chart" uri="{C3380CC4-5D6E-409C-BE32-E72D297353CC}">
              <c16:uniqueId val="{00000001-31CA-4C09-ABF4-3F923B75E3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287770617077504"/>
        </c:manualLayout>
      </c:layout>
      <c:lineChart>
        <c:grouping val="standard"/>
        <c:varyColors val="0"/>
        <c:ser>
          <c:idx val="0"/>
          <c:order val="0"/>
          <c:tx>
            <c:strRef>
              <c:f>'24.'!$B$7</c:f>
              <c:strCache>
                <c:ptCount val="1"/>
                <c:pt idx="0">
                  <c:v>Avkastning på eget kapital</c:v>
                </c:pt>
              </c:strCache>
            </c:strRef>
          </c:tx>
          <c:spPr>
            <a:ln w="38100" cap="rnd">
              <a:solidFill>
                <a:srgbClr val="006A7D"/>
              </a:solidFill>
              <a:prstDash val="solid"/>
              <a:round/>
            </a:ln>
            <a:effectLst/>
          </c:spPr>
          <c:marker>
            <c:symbol val="none"/>
          </c:marker>
          <c:cat>
            <c:numRef>
              <c:f>'24.'!$A$8:$A$41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'24.'!$B$8:$B$41</c:f>
              <c:numCache>
                <c:formatCode>0</c:formatCode>
                <c:ptCount val="34"/>
                <c:pt idx="0">
                  <c:v>19.668185269561647</c:v>
                </c:pt>
                <c:pt idx="1">
                  <c:v>16.157792607053022</c:v>
                </c:pt>
                <c:pt idx="2">
                  <c:v>15.709175434595837</c:v>
                </c:pt>
                <c:pt idx="3">
                  <c:v>15.731875957044331</c:v>
                </c:pt>
                <c:pt idx="4">
                  <c:v>14.037955656600291</c:v>
                </c:pt>
                <c:pt idx="5">
                  <c:v>14.714990538957318</c:v>
                </c:pt>
                <c:pt idx="6">
                  <c:v>14.933121919840467</c:v>
                </c:pt>
                <c:pt idx="7">
                  <c:v>13.716345811970029</c:v>
                </c:pt>
                <c:pt idx="8">
                  <c:v>14.137226206923359</c:v>
                </c:pt>
                <c:pt idx="9">
                  <c:v>16.607752068238817</c:v>
                </c:pt>
                <c:pt idx="10">
                  <c:v>15.786921051162892</c:v>
                </c:pt>
                <c:pt idx="11">
                  <c:v>15.641111232973511</c:v>
                </c:pt>
                <c:pt idx="12">
                  <c:v>9.7014649291147368</c:v>
                </c:pt>
                <c:pt idx="13">
                  <c:v>9.0955851465679132</c:v>
                </c:pt>
                <c:pt idx="14">
                  <c:v>9.4601198523865033</c:v>
                </c:pt>
                <c:pt idx="15">
                  <c:v>10.677477118856423</c:v>
                </c:pt>
                <c:pt idx="16">
                  <c:v>7.6935628802406271</c:v>
                </c:pt>
                <c:pt idx="17">
                  <c:v>9.4074086838588382</c:v>
                </c:pt>
                <c:pt idx="18">
                  <c:v>8.0559723097513025</c:v>
                </c:pt>
                <c:pt idx="19">
                  <c:v>5.9601141987395367</c:v>
                </c:pt>
                <c:pt idx="20">
                  <c:v>-2.0118949898434404</c:v>
                </c:pt>
                <c:pt idx="21">
                  <c:v>1.1072898052738671</c:v>
                </c:pt>
                <c:pt idx="22">
                  <c:v>2.7166665706984325</c:v>
                </c:pt>
                <c:pt idx="23">
                  <c:v>1.949038144232236</c:v>
                </c:pt>
                <c:pt idx="24">
                  <c:v>0.77972201389409734</c:v>
                </c:pt>
                <c:pt idx="25">
                  <c:v>0.74631988359628165</c:v>
                </c:pt>
                <c:pt idx="26">
                  <c:v>0.46298774303307288</c:v>
                </c:pt>
                <c:pt idx="27">
                  <c:v>-6.8024406816966092</c:v>
                </c:pt>
                <c:pt idx="28">
                  <c:v>-7.1977118052458513</c:v>
                </c:pt>
                <c:pt idx="29">
                  <c:v>-10.589826835884123</c:v>
                </c:pt>
                <c:pt idx="30">
                  <c:v>-9.9690815211380013</c:v>
                </c:pt>
                <c:pt idx="31">
                  <c:v>-9.9535579274327333</c:v>
                </c:pt>
                <c:pt idx="32">
                  <c:v>-2.7171135024227646</c:v>
                </c:pt>
                <c:pt idx="33">
                  <c:v>-1.3795923861740578</c:v>
                </c:pt>
              </c:numCache>
            </c:numRef>
          </c:val>
          <c:smooth val="0"/>
          <c:extLst>
            <c:ext xmlns:c16="http://schemas.microsoft.com/office/drawing/2014/chart" uri="{C3380CC4-5D6E-409C-BE32-E72D297353CC}">
              <c16:uniqueId val="{00000000-DD3B-45D1-9EE0-ED892577CF90}"/>
            </c:ext>
          </c:extLst>
        </c:ser>
        <c:ser>
          <c:idx val="2"/>
          <c:order val="1"/>
          <c:tx>
            <c:strRef>
              <c:f>'24.'!$C$7</c:f>
              <c:strCache>
                <c:ptCount val="1"/>
                <c:pt idx="0">
                  <c:v>Avkastning på eget kapital (Exkl. Klarna)</c:v>
                </c:pt>
              </c:strCache>
            </c:strRef>
          </c:tx>
          <c:spPr>
            <a:ln w="28575" cap="rnd">
              <a:solidFill>
                <a:srgbClr val="F8971D"/>
              </a:solidFill>
              <a:round/>
            </a:ln>
            <a:effectLst/>
          </c:spPr>
          <c:marker>
            <c:symbol val="none"/>
          </c:marker>
          <c:cat>
            <c:numRef>
              <c:f>'24.'!$A$8:$A$41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'24.'!$C$8:$C$41</c:f>
              <c:numCache>
                <c:formatCode>0</c:formatCode>
                <c:ptCount val="34"/>
                <c:pt idx="0">
                  <c:v>20.493382369396898</c:v>
                </c:pt>
                <c:pt idx="1">
                  <c:v>16.856833701983277</c:v>
                </c:pt>
                <c:pt idx="2">
                  <c:v>16.73084757961956</c:v>
                </c:pt>
                <c:pt idx="3">
                  <c:v>17.303440246712736</c:v>
                </c:pt>
                <c:pt idx="4">
                  <c:v>15.653770807154</c:v>
                </c:pt>
                <c:pt idx="5">
                  <c:v>15.802928577137031</c:v>
                </c:pt>
                <c:pt idx="6">
                  <c:v>15.671455216541055</c:v>
                </c:pt>
                <c:pt idx="7">
                  <c:v>15.063651192928365</c:v>
                </c:pt>
                <c:pt idx="8">
                  <c:v>14.208346450688561</c:v>
                </c:pt>
                <c:pt idx="9">
                  <c:v>16.833259910167026</c:v>
                </c:pt>
                <c:pt idx="10">
                  <c:v>16.20293794844585</c:v>
                </c:pt>
                <c:pt idx="11">
                  <c:v>16.587686454836312</c:v>
                </c:pt>
                <c:pt idx="12">
                  <c:v>10.131309911072247</c:v>
                </c:pt>
                <c:pt idx="13">
                  <c:v>10.029246453449616</c:v>
                </c:pt>
                <c:pt idx="14">
                  <c:v>10.638262774054498</c:v>
                </c:pt>
                <c:pt idx="15">
                  <c:v>12.037465637472005</c:v>
                </c:pt>
                <c:pt idx="16">
                  <c:v>10.25088678736258</c:v>
                </c:pt>
                <c:pt idx="17">
                  <c:v>11.613756701962895</c:v>
                </c:pt>
                <c:pt idx="18">
                  <c:v>11.758572011628408</c:v>
                </c:pt>
                <c:pt idx="19">
                  <c:v>10.19886414611363</c:v>
                </c:pt>
                <c:pt idx="20">
                  <c:v>2.9493620161974743</c:v>
                </c:pt>
                <c:pt idx="21">
                  <c:v>4.6817724889526691</c:v>
                </c:pt>
                <c:pt idx="22">
                  <c:v>6.0825128917110955</c:v>
                </c:pt>
                <c:pt idx="23">
                  <c:v>6.5803955167189923</c:v>
                </c:pt>
                <c:pt idx="24">
                  <c:v>8.2596071086541301</c:v>
                </c:pt>
                <c:pt idx="25">
                  <c:v>8.3022269839933269</c:v>
                </c:pt>
                <c:pt idx="26">
                  <c:v>8.8987422879821239</c:v>
                </c:pt>
                <c:pt idx="27">
                  <c:v>5.3615132244176822</c:v>
                </c:pt>
                <c:pt idx="28">
                  <c:v>7.6496560217804639</c:v>
                </c:pt>
                <c:pt idx="29">
                  <c:v>7.0023634719980539</c:v>
                </c:pt>
                <c:pt idx="30">
                  <c:v>6.546516405565189</c:v>
                </c:pt>
                <c:pt idx="31">
                  <c:v>4.9150142385186992</c:v>
                </c:pt>
                <c:pt idx="32">
                  <c:v>5.2003271476164699</c:v>
                </c:pt>
                <c:pt idx="33">
                  <c:v>5.6741285091935341</c:v>
                </c:pt>
              </c:numCache>
            </c:numRef>
          </c:val>
          <c:smooth val="0"/>
          <c:extLst>
            <c:ext xmlns:c16="http://schemas.microsoft.com/office/drawing/2014/chart" uri="{C3380CC4-5D6E-409C-BE32-E72D297353CC}">
              <c16:uniqueId val="{00000001-1758-4C53-ACAC-5DA43A5FF24A}"/>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1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9.9952137508325364E-2"/>
          <c:y val="0.851029126738027"/>
          <c:w val="0.78643291467728216"/>
          <c:h val="0.1301473423002289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'25.'!$B$7</c:f>
              <c:strCache>
                <c:ptCount val="1"/>
                <c:pt idx="0">
                  <c:v>K/I-kvot</c:v>
                </c:pt>
              </c:strCache>
            </c:strRef>
          </c:tx>
          <c:spPr>
            <a:ln w="38100" cap="sq">
              <a:solidFill>
                <a:srgbClr val="006A7D"/>
              </a:solidFill>
              <a:prstDash val="solid"/>
              <a:round/>
            </a:ln>
            <a:effectLst/>
          </c:spPr>
          <c:marker>
            <c:symbol val="none"/>
          </c:marker>
          <c:cat>
            <c:numRef>
              <c:f>'25.'!$A$8:$A$41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'25.'!$B$8:$B$41</c:f>
              <c:numCache>
                <c:formatCode>0</c:formatCode>
                <c:ptCount val="34"/>
                <c:pt idx="0">
                  <c:v>65.626883822712685</c:v>
                </c:pt>
                <c:pt idx="1">
                  <c:v>68.061304207134853</c:v>
                </c:pt>
                <c:pt idx="2">
                  <c:v>67.028942186428154</c:v>
                </c:pt>
                <c:pt idx="3">
                  <c:v>67.160322402533254</c:v>
                </c:pt>
                <c:pt idx="4">
                  <c:v>67.881911754336016</c:v>
                </c:pt>
                <c:pt idx="5">
                  <c:v>66.746382920120524</c:v>
                </c:pt>
                <c:pt idx="6">
                  <c:v>65.64318585760644</c:v>
                </c:pt>
                <c:pt idx="7">
                  <c:v>68.178814981548186</c:v>
                </c:pt>
                <c:pt idx="8">
                  <c:v>64.405634405052325</c:v>
                </c:pt>
                <c:pt idx="9">
                  <c:v>63.972124227760716</c:v>
                </c:pt>
                <c:pt idx="10">
                  <c:v>63.661758890506825</c:v>
                </c:pt>
                <c:pt idx="11">
                  <c:v>64.171944468571652</c:v>
                </c:pt>
                <c:pt idx="12">
                  <c:v>67.885642777964648</c:v>
                </c:pt>
                <c:pt idx="13">
                  <c:v>69.831556951748368</c:v>
                </c:pt>
                <c:pt idx="14">
                  <c:v>69.792779113148995</c:v>
                </c:pt>
                <c:pt idx="15">
                  <c:v>70.446489552697784</c:v>
                </c:pt>
                <c:pt idx="16">
                  <c:v>71.698996995229109</c:v>
                </c:pt>
                <c:pt idx="17">
                  <c:v>70.831800631689617</c:v>
                </c:pt>
                <c:pt idx="18">
                  <c:v>70.801708678334961</c:v>
                </c:pt>
                <c:pt idx="19">
                  <c:v>72.2717440386714</c:v>
                </c:pt>
                <c:pt idx="20">
                  <c:v>75.82356848525869</c:v>
                </c:pt>
                <c:pt idx="21">
                  <c:v>71.94217341013541</c:v>
                </c:pt>
                <c:pt idx="22">
                  <c:v>70.375937856324924</c:v>
                </c:pt>
                <c:pt idx="23">
                  <c:v>69.959407177964778</c:v>
                </c:pt>
                <c:pt idx="24">
                  <c:v>73.446709903620061</c:v>
                </c:pt>
                <c:pt idx="25">
                  <c:v>73.483064642710985</c:v>
                </c:pt>
                <c:pt idx="26">
                  <c:v>74.573418551914145</c:v>
                </c:pt>
                <c:pt idx="27">
                  <c:v>82.686800292448723</c:v>
                </c:pt>
                <c:pt idx="28">
                  <c:v>84.329082833205746</c:v>
                </c:pt>
                <c:pt idx="29">
                  <c:v>88.655833713024776</c:v>
                </c:pt>
                <c:pt idx="30">
                  <c:v>88.302402321290913</c:v>
                </c:pt>
                <c:pt idx="31">
                  <c:v>87.061051626492358</c:v>
                </c:pt>
                <c:pt idx="32">
                  <c:v>73.225704302215846</c:v>
                </c:pt>
                <c:pt idx="33">
                  <c:v>71.131148997287028</c:v>
                </c:pt>
              </c:numCache>
            </c:numRef>
          </c:val>
          <c:smooth val="0"/>
          <c:extLst>
            <c:ext xmlns:c16="http://schemas.microsoft.com/office/drawing/2014/chart" uri="{C3380CC4-5D6E-409C-BE32-E72D297353CC}">
              <c16:uniqueId val="{00000000-7851-4FB6-8994-EB2D09A93BA2}"/>
            </c:ext>
          </c:extLst>
        </c:ser>
        <c:ser>
          <c:idx val="2"/>
          <c:order val="1"/>
          <c:tx>
            <c:strRef>
              <c:f>'25.'!$C$7</c:f>
              <c:strCache>
                <c:ptCount val="1"/>
                <c:pt idx="0">
                  <c:v>K/I-kvot (Exkl. Klarna)</c:v>
                </c:pt>
              </c:strCache>
            </c:strRef>
          </c:tx>
          <c:spPr>
            <a:ln w="28575" cap="rnd">
              <a:solidFill>
                <a:srgbClr val="F8971D"/>
              </a:solidFill>
              <a:round/>
            </a:ln>
            <a:effectLst/>
          </c:spPr>
          <c:marker>
            <c:symbol val="none"/>
          </c:marker>
          <c:cat>
            <c:numRef>
              <c:f>'25.'!$A$8:$A$41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'25.'!$C$8:$C$41</c:f>
              <c:numCache>
                <c:formatCode>0</c:formatCode>
                <c:ptCount val="34"/>
                <c:pt idx="0">
                  <c:v>62.860008901792305</c:v>
                </c:pt>
                <c:pt idx="1">
                  <c:v>65.3056298862776</c:v>
                </c:pt>
                <c:pt idx="2">
                  <c:v>63.867379656644765</c:v>
                </c:pt>
                <c:pt idx="3">
                  <c:v>63.424838269510751</c:v>
                </c:pt>
                <c:pt idx="4">
                  <c:v>63.868702686427937</c:v>
                </c:pt>
                <c:pt idx="5">
                  <c:v>62.848019240190624</c:v>
                </c:pt>
                <c:pt idx="6">
                  <c:v>61.944095963612611</c:v>
                </c:pt>
                <c:pt idx="7">
                  <c:v>64.105780285616262</c:v>
                </c:pt>
                <c:pt idx="8">
                  <c:v>61.105478339644051</c:v>
                </c:pt>
                <c:pt idx="9">
                  <c:v>60.79875848167157</c:v>
                </c:pt>
                <c:pt idx="10">
                  <c:v>60.533551003233775</c:v>
                </c:pt>
                <c:pt idx="11">
                  <c:v>61.052320524207445</c:v>
                </c:pt>
                <c:pt idx="12">
                  <c:v>64.86833721603162</c:v>
                </c:pt>
                <c:pt idx="13">
                  <c:v>65.300450965780755</c:v>
                </c:pt>
                <c:pt idx="14">
                  <c:v>63.94397211218471</c:v>
                </c:pt>
                <c:pt idx="15">
                  <c:v>64.386811717445582</c:v>
                </c:pt>
                <c:pt idx="16">
                  <c:v>63.501503014879113</c:v>
                </c:pt>
                <c:pt idx="17">
                  <c:v>62.975533351049542</c:v>
                </c:pt>
                <c:pt idx="18">
                  <c:v>62.001802964324362</c:v>
                </c:pt>
                <c:pt idx="19">
                  <c:v>62.570160819945507</c:v>
                </c:pt>
                <c:pt idx="20">
                  <c:v>65.676735393589496</c:v>
                </c:pt>
                <c:pt idx="21">
                  <c:v>63.84048877296911</c:v>
                </c:pt>
                <c:pt idx="22">
                  <c:v>61.842550778252615</c:v>
                </c:pt>
                <c:pt idx="23">
                  <c:v>61.453941213354334</c:v>
                </c:pt>
                <c:pt idx="24">
                  <c:v>62.499005987751588</c:v>
                </c:pt>
                <c:pt idx="25">
                  <c:v>61.780335013306853</c:v>
                </c:pt>
                <c:pt idx="26">
                  <c:v>61.47505684322342</c:v>
                </c:pt>
                <c:pt idx="27">
                  <c:v>64.694775188032153</c:v>
                </c:pt>
                <c:pt idx="28">
                  <c:v>56.25119055223773</c:v>
                </c:pt>
                <c:pt idx="29">
                  <c:v>57.373837747312528</c:v>
                </c:pt>
                <c:pt idx="30">
                  <c:v>60.373055947582323</c:v>
                </c:pt>
                <c:pt idx="31">
                  <c:v>62.238445564536029</c:v>
                </c:pt>
                <c:pt idx="32">
                  <c:v>57.50557494501772</c:v>
                </c:pt>
                <c:pt idx="33">
                  <c:v>57.736732475437513</c:v>
                </c:pt>
              </c:numCache>
            </c:numRef>
          </c:val>
          <c:smooth val="0"/>
          <c:extLst>
            <c:ext xmlns:c16="http://schemas.microsoft.com/office/drawing/2014/chart" uri="{C3380CC4-5D6E-409C-BE32-E72D297353CC}">
              <c16:uniqueId val="{00000002-7851-4FB6-8994-EB2D09A93BA2}"/>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0519000892809212"/>
          <c:y val="0.8721574286167405"/>
          <c:w val="0.75149277580522778"/>
          <c:h val="0.12784257377729238"/>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'26.'!$B$7</c:f>
              <c:strCache>
                <c:ptCount val="1"/>
                <c:pt idx="0">
                  <c:v>Totalt</c:v>
                </c:pt>
              </c:strCache>
            </c:strRef>
          </c:tx>
          <c:spPr>
            <a:ln w="38100" cap="sq">
              <a:solidFill>
                <a:srgbClr val="006A7D"/>
              </a:solidFill>
              <a:prstDash val="solid"/>
              <a:round/>
            </a:ln>
            <a:effectLst/>
          </c:spPr>
          <c:marker>
            <c:symbol val="none"/>
          </c:marker>
          <c:cat>
            <c:numRef>
              <c:f>'26.'!$A$8:$A$41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'26.'!$B$8:$B$41</c:f>
              <c:numCache>
                <c:formatCode>#,##0</c:formatCode>
                <c:ptCount val="34"/>
                <c:pt idx="0">
                  <c:v>58.086640795859005</c:v>
                </c:pt>
                <c:pt idx="1">
                  <c:v>60.012899211521805</c:v>
                </c:pt>
                <c:pt idx="2">
                  <c:v>61.876578958716507</c:v>
                </c:pt>
                <c:pt idx="3">
                  <c:v>71.631465547150697</c:v>
                </c:pt>
                <c:pt idx="4">
                  <c:v>74.104420296922697</c:v>
                </c:pt>
                <c:pt idx="5">
                  <c:v>78.053157014000902</c:v>
                </c:pt>
                <c:pt idx="6">
                  <c:v>82.257149144097795</c:v>
                </c:pt>
                <c:pt idx="7">
                  <c:v>87.059606040064011</c:v>
                </c:pt>
                <c:pt idx="8">
                  <c:v>80.84702541903799</c:v>
                </c:pt>
                <c:pt idx="9">
                  <c:v>97.213234238212408</c:v>
                </c:pt>
                <c:pt idx="10">
                  <c:v>106.30785621555731</c:v>
                </c:pt>
                <c:pt idx="11">
                  <c:v>113.6186131077894</c:v>
                </c:pt>
                <c:pt idx="12">
                  <c:v>117.48348843392439</c:v>
                </c:pt>
                <c:pt idx="13">
                  <c:v>125.74681250861831</c:v>
                </c:pt>
                <c:pt idx="14">
                  <c:v>141.17236265366049</c:v>
                </c:pt>
                <c:pt idx="15">
                  <c:v>148.7074105778272</c:v>
                </c:pt>
                <c:pt idx="16">
                  <c:v>153.5785631874441</c:v>
                </c:pt>
                <c:pt idx="17">
                  <c:v>165.11298919930519</c:v>
                </c:pt>
                <c:pt idx="18">
                  <c:v>173.21489628311011</c:v>
                </c:pt>
                <c:pt idx="19">
                  <c:v>185.08132408471852</c:v>
                </c:pt>
                <c:pt idx="20">
                  <c:v>180.6212246660528</c:v>
                </c:pt>
                <c:pt idx="21">
                  <c:v>186.34717779492243</c:v>
                </c:pt>
                <c:pt idx="22">
                  <c:v>188.064673003015</c:v>
                </c:pt>
                <c:pt idx="23">
                  <c:v>197.26391075248961</c:v>
                </c:pt>
                <c:pt idx="24">
                  <c:v>206.03597280725847</c:v>
                </c:pt>
                <c:pt idx="25">
                  <c:v>218.51254275581528</c:v>
                </c:pt>
                <c:pt idx="26">
                  <c:v>225.753865980553</c:v>
                </c:pt>
                <c:pt idx="27">
                  <c:v>277.20949919446025</c:v>
                </c:pt>
                <c:pt idx="28">
                  <c:v>285.70837139743043</c:v>
                </c:pt>
                <c:pt idx="29">
                  <c:v>301.7343695773925</c:v>
                </c:pt>
                <c:pt idx="30" formatCode="0">
                  <c:v>287.52914505900975</c:v>
                </c:pt>
                <c:pt idx="31" formatCode="0">
                  <c:v>302.43952304274609</c:v>
                </c:pt>
                <c:pt idx="32" formatCode="0">
                  <c:v>299.33803855074046</c:v>
                </c:pt>
                <c:pt idx="33" formatCode="0">
                  <c:v>315.7079670826671</c:v>
                </c:pt>
              </c:numCache>
            </c:numRef>
          </c:val>
          <c:smooth val="0"/>
          <c:extLst>
            <c:ext xmlns:c16="http://schemas.microsoft.com/office/drawing/2014/chart" uri="{C3380CC4-5D6E-409C-BE32-E72D297353CC}">
              <c16:uniqueId val="{00000000-D253-4146-9435-C728EC832A93}"/>
            </c:ext>
          </c:extLst>
        </c:ser>
        <c:ser>
          <c:idx val="3"/>
          <c:order val="1"/>
          <c:tx>
            <c:strRef>
              <c:f>'26.'!$C$7</c:f>
              <c:strCache>
                <c:ptCount val="1"/>
                <c:pt idx="0">
                  <c:v>varav utlåning i Sverige</c:v>
                </c:pt>
              </c:strCache>
            </c:strRef>
          </c:tx>
          <c:spPr>
            <a:ln w="38100" cap="rnd">
              <a:solidFill>
                <a:srgbClr val="006A7D"/>
              </a:solidFill>
              <a:prstDash val="dash"/>
              <a:round/>
            </a:ln>
            <a:effectLst/>
          </c:spPr>
          <c:marker>
            <c:symbol val="none"/>
          </c:marker>
          <c:cat>
            <c:numRef>
              <c:f>'26.'!$A$8:$A$41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'26.'!$C$8:$C$41</c:f>
              <c:numCache>
                <c:formatCode>#,##0</c:formatCode>
                <c:ptCount val="34"/>
                <c:pt idx="0">
                  <c:v>41.66365642785901</c:v>
                </c:pt>
                <c:pt idx="1">
                  <c:v>42.758112919521807</c:v>
                </c:pt>
                <c:pt idx="2">
                  <c:v>44.417948367126506</c:v>
                </c:pt>
                <c:pt idx="3">
                  <c:v>46.779419239886707</c:v>
                </c:pt>
                <c:pt idx="4">
                  <c:v>47.844766677462701</c:v>
                </c:pt>
                <c:pt idx="5">
                  <c:v>50.097907661370897</c:v>
                </c:pt>
                <c:pt idx="6">
                  <c:v>51.836814003088797</c:v>
                </c:pt>
                <c:pt idx="7">
                  <c:v>55.333342399297003</c:v>
                </c:pt>
                <c:pt idx="8">
                  <c:v>57.10972219415099</c:v>
                </c:pt>
                <c:pt idx="9">
                  <c:v>62.404513546693408</c:v>
                </c:pt>
                <c:pt idx="10">
                  <c:v>68.905232830704307</c:v>
                </c:pt>
                <c:pt idx="11">
                  <c:v>72.914048178495406</c:v>
                </c:pt>
                <c:pt idx="12">
                  <c:v>73.648137052890391</c:v>
                </c:pt>
                <c:pt idx="13">
                  <c:v>76.998233971314292</c:v>
                </c:pt>
                <c:pt idx="14">
                  <c:v>80.249386485684511</c:v>
                </c:pt>
                <c:pt idx="15">
                  <c:v>85.897959729376211</c:v>
                </c:pt>
                <c:pt idx="16">
                  <c:v>87.723483368605088</c:v>
                </c:pt>
                <c:pt idx="17">
                  <c:v>91.279228234879213</c:v>
                </c:pt>
                <c:pt idx="18">
                  <c:v>94.860721366241094</c:v>
                </c:pt>
                <c:pt idx="19">
                  <c:v>101.19846976789252</c:v>
                </c:pt>
                <c:pt idx="20">
                  <c:v>102.76416221199278</c:v>
                </c:pt>
                <c:pt idx="21">
                  <c:v>104.79145431771039</c:v>
                </c:pt>
                <c:pt idx="22">
                  <c:v>106.40280445069</c:v>
                </c:pt>
                <c:pt idx="23">
                  <c:v>110.32572396032958</c:v>
                </c:pt>
                <c:pt idx="24">
                  <c:v>112.88729258829848</c:v>
                </c:pt>
                <c:pt idx="25">
                  <c:v>121.84651002092087</c:v>
                </c:pt>
                <c:pt idx="26">
                  <c:v>125.10873447834788</c:v>
                </c:pt>
                <c:pt idx="27">
                  <c:v>130.858458239855</c:v>
                </c:pt>
                <c:pt idx="28">
                  <c:v>132.2222474591876</c:v>
                </c:pt>
                <c:pt idx="29">
                  <c:v>136.68033739429052</c:v>
                </c:pt>
                <c:pt idx="30" formatCode="0">
                  <c:v>138.35592475116559</c:v>
                </c:pt>
                <c:pt idx="31" formatCode="0">
                  <c:v>142.62353072844604</c:v>
                </c:pt>
                <c:pt idx="32" formatCode="0">
                  <c:v>142.1594300816005</c:v>
                </c:pt>
                <c:pt idx="33" formatCode="0">
                  <c:v>144.62815265987709</c:v>
                </c:pt>
              </c:numCache>
            </c:numRef>
          </c:val>
          <c:smooth val="0"/>
          <c:extLst>
            <c:ext xmlns:c16="http://schemas.microsoft.com/office/drawing/2014/chart" uri="{C3380CC4-5D6E-409C-BE32-E72D297353CC}">
              <c16:uniqueId val="{00000000-543C-42FF-A72A-7EBD4E33B550}"/>
            </c:ext>
          </c:extLst>
        </c:ser>
        <c:ser>
          <c:idx val="1"/>
          <c:order val="2"/>
          <c:tx>
            <c:strRef>
              <c:f>'26.'!$D$7</c:f>
              <c:strCache>
                <c:ptCount val="1"/>
                <c:pt idx="0">
                  <c:v>Företag</c:v>
                </c:pt>
              </c:strCache>
            </c:strRef>
          </c:tx>
          <c:spPr>
            <a:ln w="38100" cap="sq">
              <a:solidFill>
                <a:srgbClr val="6E2B62"/>
              </a:solidFill>
              <a:prstDash val="solid"/>
              <a:round/>
            </a:ln>
            <a:effectLst/>
          </c:spPr>
          <c:marker>
            <c:symbol val="none"/>
          </c:marker>
          <c:cat>
            <c:numRef>
              <c:f>'26.'!$A$8:$A$41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'26.'!$D$8:$D$41</c:f>
              <c:numCache>
                <c:formatCode>#,##0</c:formatCode>
                <c:ptCount val="34"/>
                <c:pt idx="0">
                  <c:v>4.4659056543099993</c:v>
                </c:pt>
                <c:pt idx="1">
                  <c:v>4.1552592601200002</c:v>
                </c:pt>
                <c:pt idx="2">
                  <c:v>4.6033843841499005</c:v>
                </c:pt>
                <c:pt idx="3">
                  <c:v>6.3944368482726999</c:v>
                </c:pt>
                <c:pt idx="4">
                  <c:v>7.7012047938540995</c:v>
                </c:pt>
                <c:pt idx="5">
                  <c:v>9.1333286178427997</c:v>
                </c:pt>
                <c:pt idx="6">
                  <c:v>8.8210639669702022</c:v>
                </c:pt>
                <c:pt idx="7">
                  <c:v>10.032738544254599</c:v>
                </c:pt>
                <c:pt idx="8">
                  <c:v>11.0431704236413</c:v>
                </c:pt>
                <c:pt idx="9">
                  <c:v>12.492141344816199</c:v>
                </c:pt>
                <c:pt idx="10">
                  <c:v>13.403507593439899</c:v>
                </c:pt>
                <c:pt idx="11">
                  <c:v>15.840841943129401</c:v>
                </c:pt>
                <c:pt idx="12">
                  <c:v>15.299365291897502</c:v>
                </c:pt>
                <c:pt idx="13">
                  <c:v>16.4842056195601</c:v>
                </c:pt>
                <c:pt idx="14">
                  <c:v>22.801105923753102</c:v>
                </c:pt>
                <c:pt idx="15">
                  <c:v>23.671436349793801</c:v>
                </c:pt>
                <c:pt idx="16">
                  <c:v>24.606887238233501</c:v>
                </c:pt>
                <c:pt idx="17">
                  <c:v>26.2318609664703</c:v>
                </c:pt>
                <c:pt idx="18">
                  <c:v>27.3479870212165</c:v>
                </c:pt>
                <c:pt idx="19">
                  <c:v>27.974383528193599</c:v>
                </c:pt>
                <c:pt idx="20">
                  <c:v>28.243346904402397</c:v>
                </c:pt>
                <c:pt idx="21">
                  <c:v>28.0013313792087</c:v>
                </c:pt>
                <c:pt idx="22">
                  <c:v>28.897400366315598</c:v>
                </c:pt>
                <c:pt idx="23">
                  <c:v>31.223162256054398</c:v>
                </c:pt>
                <c:pt idx="24">
                  <c:v>32.298726252026597</c:v>
                </c:pt>
                <c:pt idx="25">
                  <c:v>33.745690142342802</c:v>
                </c:pt>
                <c:pt idx="26">
                  <c:v>35.747661064585095</c:v>
                </c:pt>
                <c:pt idx="27">
                  <c:v>37.450233912116907</c:v>
                </c:pt>
                <c:pt idx="28">
                  <c:v>39.230933388607298</c:v>
                </c:pt>
                <c:pt idx="29">
                  <c:v>43.219421638034305</c:v>
                </c:pt>
                <c:pt idx="30" formatCode="0">
                  <c:v>29.229033585725301</c:v>
                </c:pt>
                <c:pt idx="31" formatCode="0">
                  <c:v>30.839364408403299</c:v>
                </c:pt>
                <c:pt idx="32" formatCode="0">
                  <c:v>31.804663218696401</c:v>
                </c:pt>
                <c:pt idx="33" formatCode="0">
                  <c:v>33.432870810896098</c:v>
                </c:pt>
              </c:numCache>
            </c:numRef>
          </c:val>
          <c:smooth val="0"/>
          <c:extLst>
            <c:ext xmlns:c16="http://schemas.microsoft.com/office/drawing/2014/chart" uri="{C3380CC4-5D6E-409C-BE32-E72D297353CC}">
              <c16:uniqueId val="{00000001-D253-4146-9435-C728EC832A93}"/>
            </c:ext>
          </c:extLst>
        </c:ser>
        <c:ser>
          <c:idx val="4"/>
          <c:order val="3"/>
          <c:tx>
            <c:strRef>
              <c:f>'26.'!$E$7</c:f>
              <c:strCache>
                <c:ptCount val="1"/>
                <c:pt idx="0">
                  <c:v>varav utlåning i Sverige</c:v>
                </c:pt>
              </c:strCache>
            </c:strRef>
          </c:tx>
          <c:spPr>
            <a:ln w="38100" cap="rnd">
              <a:solidFill>
                <a:srgbClr val="6E2B62"/>
              </a:solidFill>
              <a:prstDash val="dash"/>
              <a:round/>
            </a:ln>
            <a:effectLst/>
          </c:spPr>
          <c:marker>
            <c:symbol val="none"/>
          </c:marker>
          <c:cat>
            <c:numRef>
              <c:f>'26.'!$A$8:$A$41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'26.'!$E$8:$E$41</c:f>
              <c:numCache>
                <c:formatCode>#,##0</c:formatCode>
                <c:ptCount val="34"/>
                <c:pt idx="0">
                  <c:v>4.4659056543099993</c:v>
                </c:pt>
                <c:pt idx="1">
                  <c:v>4.1552592601200002</c:v>
                </c:pt>
                <c:pt idx="2">
                  <c:v>4.6033843841499005</c:v>
                </c:pt>
                <c:pt idx="3">
                  <c:v>5.4574880062727003</c:v>
                </c:pt>
                <c:pt idx="4">
                  <c:v>6.6125200607940995</c:v>
                </c:pt>
                <c:pt idx="5">
                  <c:v>7.8824618424977988</c:v>
                </c:pt>
                <c:pt idx="6">
                  <c:v>7.5849069399502005</c:v>
                </c:pt>
                <c:pt idx="7">
                  <c:v>8.6822237204165997</c:v>
                </c:pt>
                <c:pt idx="8">
                  <c:v>9.3838711228582987</c:v>
                </c:pt>
                <c:pt idx="9">
                  <c:v>10.6142987878162</c:v>
                </c:pt>
                <c:pt idx="10">
                  <c:v>11.461840366439899</c:v>
                </c:pt>
                <c:pt idx="11">
                  <c:v>13.511780222129401</c:v>
                </c:pt>
                <c:pt idx="12">
                  <c:v>13.092946298144501</c:v>
                </c:pt>
                <c:pt idx="13">
                  <c:v>13.8616180895631</c:v>
                </c:pt>
                <c:pt idx="14">
                  <c:v>14.287638358714101</c:v>
                </c:pt>
                <c:pt idx="15">
                  <c:v>15.2035653256668</c:v>
                </c:pt>
                <c:pt idx="16">
                  <c:v>16.040552622947502</c:v>
                </c:pt>
                <c:pt idx="17">
                  <c:v>16.171385166097298</c:v>
                </c:pt>
                <c:pt idx="18">
                  <c:v>16.4543391769555</c:v>
                </c:pt>
                <c:pt idx="19">
                  <c:v>16.687022218818601</c:v>
                </c:pt>
                <c:pt idx="20">
                  <c:v>17.542399786468398</c:v>
                </c:pt>
                <c:pt idx="21">
                  <c:v>17.749935002443699</c:v>
                </c:pt>
                <c:pt idx="22">
                  <c:v>17.708494285920601</c:v>
                </c:pt>
                <c:pt idx="23">
                  <c:v>18.586672944697398</c:v>
                </c:pt>
                <c:pt idx="24">
                  <c:v>18.905747181263603</c:v>
                </c:pt>
                <c:pt idx="25">
                  <c:v>19.391023935089297</c:v>
                </c:pt>
                <c:pt idx="26">
                  <c:v>20.670948398396803</c:v>
                </c:pt>
                <c:pt idx="27">
                  <c:v>21.0693086058352</c:v>
                </c:pt>
                <c:pt idx="28">
                  <c:v>21.8771539811856</c:v>
                </c:pt>
                <c:pt idx="29">
                  <c:v>24.2397268714974</c:v>
                </c:pt>
                <c:pt idx="30" formatCode="0">
                  <c:v>24.411313149240797</c:v>
                </c:pt>
                <c:pt idx="31" formatCode="0">
                  <c:v>24.646942023433297</c:v>
                </c:pt>
                <c:pt idx="32" formatCode="0">
                  <c:v>25.563423385566399</c:v>
                </c:pt>
                <c:pt idx="33" formatCode="0">
                  <c:v>25.744608982856096</c:v>
                </c:pt>
              </c:numCache>
            </c:numRef>
          </c:val>
          <c:smooth val="0"/>
          <c:extLst>
            <c:ext xmlns:c16="http://schemas.microsoft.com/office/drawing/2014/chart" uri="{C3380CC4-5D6E-409C-BE32-E72D297353CC}">
              <c16:uniqueId val="{00000001-543C-42FF-A72A-7EBD4E33B550}"/>
            </c:ext>
          </c:extLst>
        </c:ser>
        <c:ser>
          <c:idx val="2"/>
          <c:order val="4"/>
          <c:tx>
            <c:strRef>
              <c:f>'26.'!$F$7</c:f>
              <c:strCache>
                <c:ptCount val="1"/>
                <c:pt idx="0">
                  <c:v>Hushåll - Konsumtionskrediter</c:v>
                </c:pt>
              </c:strCache>
            </c:strRef>
          </c:tx>
          <c:spPr>
            <a:ln w="38100" cap="rnd">
              <a:solidFill>
                <a:srgbClr val="F8971D"/>
              </a:solidFill>
              <a:prstDash val="solid"/>
              <a:round/>
            </a:ln>
            <a:effectLst/>
          </c:spPr>
          <c:marker>
            <c:symbol val="none"/>
          </c:marker>
          <c:cat>
            <c:numRef>
              <c:f>'26.'!$A$8:$A$41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'26.'!$F$8:$F$41</c:f>
              <c:numCache>
                <c:formatCode>#,##0</c:formatCode>
                <c:ptCount val="34"/>
                <c:pt idx="0">
                  <c:v>36.2243538177893</c:v>
                </c:pt>
                <c:pt idx="1">
                  <c:v>37.620107658436908</c:v>
                </c:pt>
                <c:pt idx="2">
                  <c:v>38.747151735793203</c:v>
                </c:pt>
                <c:pt idx="3">
                  <c:v>64.154270799928895</c:v>
                </c:pt>
                <c:pt idx="4">
                  <c:v>65.296908664568093</c:v>
                </c:pt>
                <c:pt idx="5">
                  <c:v>68.307450538702298</c:v>
                </c:pt>
                <c:pt idx="6">
                  <c:v>72.796576524081487</c:v>
                </c:pt>
                <c:pt idx="7">
                  <c:v>76.344621221325596</c:v>
                </c:pt>
                <c:pt idx="8">
                  <c:v>69.103192358237195</c:v>
                </c:pt>
                <c:pt idx="9">
                  <c:v>83.996629828030592</c:v>
                </c:pt>
                <c:pt idx="10">
                  <c:v>92.145281360846099</c:v>
                </c:pt>
                <c:pt idx="11">
                  <c:v>97.006404251673999</c:v>
                </c:pt>
                <c:pt idx="12">
                  <c:v>98.293954415934806</c:v>
                </c:pt>
                <c:pt idx="13">
                  <c:v>104.0384710218067</c:v>
                </c:pt>
                <c:pt idx="14">
                  <c:v>108.00416712235969</c:v>
                </c:pt>
                <c:pt idx="15">
                  <c:v>114.9096259487208</c:v>
                </c:pt>
                <c:pt idx="16">
                  <c:v>119.509841049998</c:v>
                </c:pt>
                <c:pt idx="17">
                  <c:v>127.1410431472934</c:v>
                </c:pt>
                <c:pt idx="18">
                  <c:v>132.0550002344703</c:v>
                </c:pt>
                <c:pt idx="19">
                  <c:v>145.1404976403436</c:v>
                </c:pt>
                <c:pt idx="20">
                  <c:v>140.2975962641938</c:v>
                </c:pt>
                <c:pt idx="21">
                  <c:v>149.4453074715976</c:v>
                </c:pt>
                <c:pt idx="22">
                  <c:v>149.85789575817108</c:v>
                </c:pt>
                <c:pt idx="23">
                  <c:v>131.63951122822598</c:v>
                </c:pt>
                <c:pt idx="24">
                  <c:v>144.7058334896229</c:v>
                </c:pt>
                <c:pt idx="25">
                  <c:v>173.81908042966219</c:v>
                </c:pt>
                <c:pt idx="26">
                  <c:v>178.43458872600741</c:v>
                </c:pt>
                <c:pt idx="27">
                  <c:v>227.27469907744839</c:v>
                </c:pt>
                <c:pt idx="28">
                  <c:v>232.21711291808441</c:v>
                </c:pt>
                <c:pt idx="29">
                  <c:v>243.2090221822699</c:v>
                </c:pt>
                <c:pt idx="30" formatCode="0">
                  <c:v>247.52868095041435</c:v>
                </c:pt>
                <c:pt idx="31" formatCode="0">
                  <c:v>260.83043699762959</c:v>
                </c:pt>
                <c:pt idx="32" formatCode="0">
                  <c:v>256.61983725261962</c:v>
                </c:pt>
                <c:pt idx="33" formatCode="0">
                  <c:v>270.80245602612638</c:v>
                </c:pt>
              </c:numCache>
            </c:numRef>
          </c:val>
          <c:smooth val="0"/>
          <c:extLst>
            <c:ext xmlns:c16="http://schemas.microsoft.com/office/drawing/2014/chart" uri="{C3380CC4-5D6E-409C-BE32-E72D297353CC}">
              <c16:uniqueId val="{00000002-D253-4146-9435-C728EC832A93}"/>
            </c:ext>
          </c:extLst>
        </c:ser>
        <c:ser>
          <c:idx val="5"/>
          <c:order val="5"/>
          <c:tx>
            <c:strRef>
              <c:f>'26.'!$G$7</c:f>
              <c:strCache>
                <c:ptCount val="1"/>
                <c:pt idx="0">
                  <c:v>varav utlåning i Sverige</c:v>
                </c:pt>
              </c:strCache>
            </c:strRef>
          </c:tx>
          <c:spPr>
            <a:ln w="38100" cap="rnd">
              <a:solidFill>
                <a:srgbClr val="F8971D"/>
              </a:solidFill>
              <a:prstDash val="dash"/>
              <a:round/>
            </a:ln>
            <a:effectLst/>
          </c:spPr>
          <c:marker>
            <c:symbol val="none"/>
          </c:marker>
          <c:cat>
            <c:numRef>
              <c:f>'26.'!$A$8:$A$41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'26.'!$G$8:$G$41</c:f>
              <c:numCache>
                <c:formatCode>#,##0</c:formatCode>
                <c:ptCount val="34"/>
                <c:pt idx="0">
                  <c:v>36.224353817789307</c:v>
                </c:pt>
                <c:pt idx="1">
                  <c:v>37.620107658436908</c:v>
                </c:pt>
                <c:pt idx="2">
                  <c:v>38.747151735793196</c:v>
                </c:pt>
                <c:pt idx="3">
                  <c:v>40.239173334664905</c:v>
                </c:pt>
                <c:pt idx="4">
                  <c:v>40.125939778168096</c:v>
                </c:pt>
                <c:pt idx="5">
                  <c:v>41.603067961417295</c:v>
                </c:pt>
                <c:pt idx="6">
                  <c:v>43.612398410092489</c:v>
                </c:pt>
                <c:pt idx="7">
                  <c:v>45.968872404396592</c:v>
                </c:pt>
                <c:pt idx="8">
                  <c:v>47.025188434133192</c:v>
                </c:pt>
                <c:pt idx="9">
                  <c:v>51.065751693511608</c:v>
                </c:pt>
                <c:pt idx="10">
                  <c:v>56.684325202993094</c:v>
                </c:pt>
                <c:pt idx="11">
                  <c:v>58.630901043380007</c:v>
                </c:pt>
                <c:pt idx="12">
                  <c:v>59.752337133653796</c:v>
                </c:pt>
                <c:pt idx="13">
                  <c:v>62.322979825499694</c:v>
                </c:pt>
                <c:pt idx="14">
                  <c:v>65.074958955698705</c:v>
                </c:pt>
                <c:pt idx="15">
                  <c:v>69.665886981173813</c:v>
                </c:pt>
                <c:pt idx="16">
                  <c:v>70.468401886758016</c:v>
                </c:pt>
                <c:pt idx="17">
                  <c:v>73.755259575651394</c:v>
                </c:pt>
                <c:pt idx="18">
                  <c:v>76.735191555103299</c:v>
                </c:pt>
                <c:pt idx="19">
                  <c:v>82.684400874398591</c:v>
                </c:pt>
                <c:pt idx="20">
                  <c:v>83.294628087341792</c:v>
                </c:pt>
                <c:pt idx="21">
                  <c:v>84.913336808790589</c:v>
                </c:pt>
                <c:pt idx="22">
                  <c:v>86.377877083451111</c:v>
                </c:pt>
                <c:pt idx="23">
                  <c:v>89.159854813063006</c:v>
                </c:pt>
                <c:pt idx="24">
                  <c:v>91.172880755465897</c:v>
                </c:pt>
                <c:pt idx="25">
                  <c:v>99.399528075021294</c:v>
                </c:pt>
                <c:pt idx="26">
                  <c:v>101.1498162989906</c:v>
                </c:pt>
                <c:pt idx="27">
                  <c:v>106.16378511558482</c:v>
                </c:pt>
                <c:pt idx="28">
                  <c:v>105.59487599663329</c:v>
                </c:pt>
                <c:pt idx="29">
                  <c:v>107.28912706566479</c:v>
                </c:pt>
                <c:pt idx="30" formatCode="0">
                  <c:v>108.35546681690471</c:v>
                </c:pt>
                <c:pt idx="31" formatCode="0">
                  <c:v>112.13966693007958</c:v>
                </c:pt>
                <c:pt idx="32" formatCode="0">
                  <c:v>110.48381266298961</c:v>
                </c:pt>
                <c:pt idx="33" formatCode="0">
                  <c:v>112.63093304607642</c:v>
                </c:pt>
              </c:numCache>
            </c:numRef>
          </c:val>
          <c:smooth val="0"/>
          <c:extLst>
            <c:ext xmlns:c16="http://schemas.microsoft.com/office/drawing/2014/chart" uri="{C3380CC4-5D6E-409C-BE32-E72D297353CC}">
              <c16:uniqueId val="{00000002-543C-42FF-A72A-7EBD4E33B550}"/>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215745581441839"/>
          <c:w val="0.76720117574077795"/>
          <c:h val="0.1278426236075130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925928922317E-2"/>
          <c:w val="0.94310906193078325"/>
          <c:h val="0.75353124999999999"/>
        </c:manualLayout>
      </c:layout>
      <c:lineChart>
        <c:grouping val="standard"/>
        <c:varyColors val="0"/>
        <c:ser>
          <c:idx val="2"/>
          <c:order val="0"/>
          <c:tx>
            <c:strRef>
              <c:f>'27.'!$B$7</c:f>
              <c:strCache>
                <c:ptCount val="1"/>
                <c:pt idx="0">
                  <c:v>Räntenettomarginal</c:v>
                </c:pt>
              </c:strCache>
            </c:strRef>
          </c:tx>
          <c:spPr>
            <a:ln w="38100" cap="sq">
              <a:solidFill>
                <a:srgbClr val="006A7D"/>
              </a:solidFill>
              <a:prstDash val="solid"/>
              <a:round/>
            </a:ln>
            <a:effectLst/>
          </c:spPr>
          <c:marker>
            <c:symbol val="none"/>
          </c:marker>
          <c:cat>
            <c:numRef>
              <c:f>'27.'!$A$8:$A$41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'27.'!$B$8:$B$41</c:f>
              <c:numCache>
                <c:formatCode>0</c:formatCode>
                <c:ptCount val="34"/>
                <c:pt idx="0">
                  <c:v>7.0476479298687238</c:v>
                </c:pt>
                <c:pt idx="1">
                  <c:v>7.1955424484196824</c:v>
                </c:pt>
                <c:pt idx="2">
                  <c:v>7.6166451425369708</c:v>
                </c:pt>
                <c:pt idx="3">
                  <c:v>7.7834311201751643</c:v>
                </c:pt>
                <c:pt idx="4">
                  <c:v>7.4127597077661473</c:v>
                </c:pt>
                <c:pt idx="5">
                  <c:v>7.4471124216564055</c:v>
                </c:pt>
                <c:pt idx="6">
                  <c:v>7.392987866558502</c:v>
                </c:pt>
                <c:pt idx="7">
                  <c:v>7.4113875406116874</c:v>
                </c:pt>
                <c:pt idx="8">
                  <c:v>7.205462567150299</c:v>
                </c:pt>
                <c:pt idx="9">
                  <c:v>7.2392856150932303</c:v>
                </c:pt>
                <c:pt idx="10">
                  <c:v>7.1710014413716188</c:v>
                </c:pt>
                <c:pt idx="11">
                  <c:v>7.2593518754958648</c:v>
                </c:pt>
                <c:pt idx="12">
                  <c:v>6.9223726109202506</c:v>
                </c:pt>
                <c:pt idx="13">
                  <c:v>7.1226366596882658</c:v>
                </c:pt>
                <c:pt idx="14">
                  <c:v>6.6710223030951283</c:v>
                </c:pt>
                <c:pt idx="15">
                  <c:v>6.7220125461695011</c:v>
                </c:pt>
                <c:pt idx="16">
                  <c:v>6.7925133849919881</c:v>
                </c:pt>
                <c:pt idx="17">
                  <c:v>6.7959129276690806</c:v>
                </c:pt>
                <c:pt idx="18">
                  <c:v>6.6938645345564058</c:v>
                </c:pt>
                <c:pt idx="19">
                  <c:v>6.6528907179372254</c:v>
                </c:pt>
                <c:pt idx="20">
                  <c:v>6.1381835628853922</c:v>
                </c:pt>
                <c:pt idx="21">
                  <c:v>6.123235340575282</c:v>
                </c:pt>
                <c:pt idx="22">
                  <c:v>5.8721710614512102</c:v>
                </c:pt>
                <c:pt idx="23">
                  <c:v>5.9137403027091793</c:v>
                </c:pt>
                <c:pt idx="24">
                  <c:v>5.4798319080626161</c:v>
                </c:pt>
                <c:pt idx="25">
                  <c:v>5.5857787403871342</c:v>
                </c:pt>
                <c:pt idx="26">
                  <c:v>5.5787731299586563</c:v>
                </c:pt>
                <c:pt idx="27">
                  <c:v>5.266492366702427</c:v>
                </c:pt>
                <c:pt idx="28">
                  <c:v>5.4640671350161281</c:v>
                </c:pt>
                <c:pt idx="29">
                  <c:v>5.4456791895038741</c:v>
                </c:pt>
                <c:pt idx="30">
                  <c:v>5.3926932973676411</c:v>
                </c:pt>
                <c:pt idx="31">
                  <c:v>5.4551557880530437</c:v>
                </c:pt>
                <c:pt idx="32">
                  <c:v>5.583152426405805</c:v>
                </c:pt>
                <c:pt idx="33">
                  <c:v>5.4884565460274342</c:v>
                </c:pt>
              </c:numCache>
            </c:numRef>
          </c:val>
          <c:smooth val="0"/>
          <c:extLst>
            <c:ext xmlns:c16="http://schemas.microsoft.com/office/drawing/2014/chart" uri="{C3380CC4-5D6E-409C-BE32-E72D297353CC}">
              <c16:uniqueId val="{00000000-27C1-4AD4-8609-293EC0088602}"/>
            </c:ext>
          </c:extLst>
        </c:ser>
        <c:ser>
          <c:idx val="1"/>
          <c:order val="1"/>
          <c:tx>
            <c:strRef>
              <c:f>'27.'!$C$7</c:f>
              <c:strCache>
                <c:ptCount val="1"/>
                <c:pt idx="0">
                  <c:v>Andel problemlån</c:v>
                </c:pt>
              </c:strCache>
            </c:strRef>
          </c:tx>
          <c:spPr>
            <a:ln w="38100" cap="sq">
              <a:solidFill>
                <a:srgbClr val="F8971D"/>
              </a:solidFill>
              <a:prstDash val="solid"/>
              <a:round/>
            </a:ln>
            <a:effectLst/>
          </c:spPr>
          <c:marker>
            <c:symbol val="none"/>
          </c:marker>
          <c:cat>
            <c:numRef>
              <c:f>'27.'!$A$8:$A$41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'27.'!$C$8:$C$41</c:f>
              <c:numCache>
                <c:formatCode>0</c:formatCode>
                <c:ptCount val="34"/>
                <c:pt idx="0">
                  <c:v>9.6774762004963453</c:v>
                </c:pt>
                <c:pt idx="1">
                  <c:v>9.7908635671862552</c:v>
                </c:pt>
                <c:pt idx="2">
                  <c:v>9.26825087795903</c:v>
                </c:pt>
                <c:pt idx="3">
                  <c:v>8.929400693568299</c:v>
                </c:pt>
                <c:pt idx="4">
                  <c:v>9.1304907751247288</c:v>
                </c:pt>
                <c:pt idx="5">
                  <c:v>9.0814084561011637</c:v>
                </c:pt>
                <c:pt idx="6">
                  <c:v>9.24423367443781</c:v>
                </c:pt>
                <c:pt idx="7">
                  <c:v>8.3897362386487409</c:v>
                </c:pt>
                <c:pt idx="8">
                  <c:v>8.4406201737944677</c:v>
                </c:pt>
                <c:pt idx="9">
                  <c:v>9.464110970404553</c:v>
                </c:pt>
                <c:pt idx="10">
                  <c:v>10.11619182215931</c:v>
                </c:pt>
                <c:pt idx="11">
                  <c:v>9.8559345591907395</c:v>
                </c:pt>
                <c:pt idx="12">
                  <c:v>10.60094580084874</c:v>
                </c:pt>
                <c:pt idx="13">
                  <c:v>11.372292468162239</c:v>
                </c:pt>
                <c:pt idx="14">
                  <c:v>10.280393725382929</c:v>
                </c:pt>
                <c:pt idx="15">
                  <c:v>10.646322506541768</c:v>
                </c:pt>
                <c:pt idx="16">
                  <c:v>9.4768526275127698</c:v>
                </c:pt>
                <c:pt idx="17">
                  <c:v>10.579176330768336</c:v>
                </c:pt>
                <c:pt idx="18">
                  <c:v>10.48123147869145</c:v>
                </c:pt>
                <c:pt idx="19">
                  <c:v>10.155552788932786</c:v>
                </c:pt>
                <c:pt idx="20">
                  <c:v>11.188017210015094</c:v>
                </c:pt>
                <c:pt idx="21">
                  <c:v>10.902016725096193</c:v>
                </c:pt>
                <c:pt idx="22">
                  <c:v>10.66430293094125</c:v>
                </c:pt>
                <c:pt idx="23">
                  <c:v>9.9927864770945014</c:v>
                </c:pt>
                <c:pt idx="24">
                  <c:v>9.7367973773239935</c:v>
                </c:pt>
                <c:pt idx="25">
                  <c:v>10.056858095603507</c:v>
                </c:pt>
                <c:pt idx="26">
                  <c:v>9.9146889924038923</c:v>
                </c:pt>
                <c:pt idx="27">
                  <c:v>10.602447368063544</c:v>
                </c:pt>
                <c:pt idx="28">
                  <c:v>10.656090334279348</c:v>
                </c:pt>
                <c:pt idx="29">
                  <c:v>9.9812341871555148</c:v>
                </c:pt>
                <c:pt idx="30">
                  <c:v>8.8939868814256098</c:v>
                </c:pt>
                <c:pt idx="31">
                  <c:v>8.0972441099830679</c:v>
                </c:pt>
                <c:pt idx="32">
                  <c:v>8.495860709916661</c:v>
                </c:pt>
                <c:pt idx="33">
                  <c:v>8.3178241499194137</c:v>
                </c:pt>
              </c:numCache>
            </c:numRef>
          </c:val>
          <c:smooth val="0"/>
          <c:extLst>
            <c:ext xmlns:c16="http://schemas.microsoft.com/office/drawing/2014/chart" uri="{C3380CC4-5D6E-409C-BE32-E72D297353CC}">
              <c16:uniqueId val="{00000001-27C1-4AD4-8609-293EC008860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5"/>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0.12425356030176131"/>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23463475642464E-2"/>
          <c:y val="6.0319883236637437E-2"/>
          <c:w val="0.94310906193078325"/>
          <c:h val="0.75353124999999999"/>
        </c:manualLayout>
      </c:layout>
      <c:lineChart>
        <c:grouping val="standard"/>
        <c:varyColors val="0"/>
        <c:ser>
          <c:idx val="2"/>
          <c:order val="0"/>
          <c:tx>
            <c:strRef>
              <c:f>'28.'!$B$7</c:f>
              <c:strCache>
                <c:ptCount val="1"/>
                <c:pt idx="0">
                  <c:v>Provisionsnetto</c:v>
                </c:pt>
              </c:strCache>
            </c:strRef>
          </c:tx>
          <c:spPr>
            <a:ln w="38100" cap="sq">
              <a:solidFill>
                <a:srgbClr val="006A7D"/>
              </a:solidFill>
              <a:prstDash val="solid"/>
              <a:round/>
            </a:ln>
            <a:effectLst/>
          </c:spPr>
          <c:marker>
            <c:symbol val="none"/>
          </c:marker>
          <c:cat>
            <c:numRef>
              <c:f>'28.'!$A$8:$A$41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'28.'!$B$8:$B$41</c:f>
              <c:numCache>
                <c:formatCode>0</c:formatCode>
                <c:ptCount val="34"/>
                <c:pt idx="0">
                  <c:v>100</c:v>
                </c:pt>
                <c:pt idx="1">
                  <c:v>99.845317269351014</c:v>
                </c:pt>
                <c:pt idx="2">
                  <c:v>94.741931778680467</c:v>
                </c:pt>
                <c:pt idx="3">
                  <c:v>101.2586587767027</c:v>
                </c:pt>
                <c:pt idx="4">
                  <c:v>89.837225254330889</c:v>
                </c:pt>
                <c:pt idx="5">
                  <c:v>93.047614073449395</c:v>
                </c:pt>
                <c:pt idx="6">
                  <c:v>87.098463710626731</c:v>
                </c:pt>
                <c:pt idx="7">
                  <c:v>95.62201472920556</c:v>
                </c:pt>
                <c:pt idx="8">
                  <c:v>102.93601529181988</c:v>
                </c:pt>
                <c:pt idx="9">
                  <c:v>110.33713954302802</c:v>
                </c:pt>
                <c:pt idx="10">
                  <c:v>100.8112573189517</c:v>
                </c:pt>
                <c:pt idx="11">
                  <c:v>109.49113998114926</c:v>
                </c:pt>
                <c:pt idx="12">
                  <c:v>122.8779296477327</c:v>
                </c:pt>
                <c:pt idx="13">
                  <c:v>120.60973281424998</c:v>
                </c:pt>
                <c:pt idx="14">
                  <c:v>112.00397219245504</c:v>
                </c:pt>
                <c:pt idx="15">
                  <c:v>111.00753359384474</c:v>
                </c:pt>
                <c:pt idx="16">
                  <c:v>115.12846921058997</c:v>
                </c:pt>
                <c:pt idx="17">
                  <c:v>125.69495474791674</c:v>
                </c:pt>
                <c:pt idx="18">
                  <c:v>118.41702440879673</c:v>
                </c:pt>
                <c:pt idx="19">
                  <c:v>120.29658580892367</c:v>
                </c:pt>
                <c:pt idx="20">
                  <c:v>163.17746107027901</c:v>
                </c:pt>
                <c:pt idx="21">
                  <c:v>168.07558959493599</c:v>
                </c:pt>
                <c:pt idx="22">
                  <c:v>177.95828128075499</c:v>
                </c:pt>
                <c:pt idx="23">
                  <c:v>201.394203838782</c:v>
                </c:pt>
                <c:pt idx="24">
                  <c:v>332.50092577822414</c:v>
                </c:pt>
                <c:pt idx="25">
                  <c:v>317.18242421306934</c:v>
                </c:pt>
                <c:pt idx="26">
                  <c:v>290.8</c:v>
                </c:pt>
                <c:pt idx="27">
                  <c:v>291.10000000000002</c:v>
                </c:pt>
                <c:pt idx="28">
                  <c:v>239</c:v>
                </c:pt>
                <c:pt idx="29">
                  <c:v>216</c:v>
                </c:pt>
                <c:pt idx="30">
                  <c:v>203</c:v>
                </c:pt>
                <c:pt idx="31">
                  <c:v>212.32703348770747</c:v>
                </c:pt>
                <c:pt idx="32">
                  <c:v>195.00058796358442</c:v>
                </c:pt>
                <c:pt idx="33">
                  <c:v>191.61365244235137</c:v>
                </c:pt>
              </c:numCache>
            </c:numRef>
          </c:val>
          <c:smooth val="0"/>
          <c:extLst>
            <c:ext xmlns:c16="http://schemas.microsoft.com/office/drawing/2014/chart" uri="{C3380CC4-5D6E-409C-BE32-E72D297353CC}">
              <c16:uniqueId val="{00000000-AAE0-49ED-B991-34CFA3598D9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400"/>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0"/>
      </c:valAx>
      <c:spPr>
        <a:noFill/>
        <a:ln>
          <a:solidFill>
            <a:srgbClr val="A4A4A4"/>
          </a:solidFill>
        </a:ln>
        <a:effectLst/>
      </c:spPr>
    </c:plotArea>
    <c:legend>
      <c:legendPos val="b"/>
      <c:layout>
        <c:manualLayout>
          <c:xMode val="edge"/>
          <c:yMode val="edge"/>
          <c:x val="0.1229379514312426"/>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'29.'!$B$7</c:f>
              <c:strCache>
                <c:ptCount val="1"/>
                <c:pt idx="0">
                  <c:v>Provisionsnetto</c:v>
                </c:pt>
              </c:strCache>
            </c:strRef>
          </c:tx>
          <c:spPr>
            <a:ln w="38100" cap="sq">
              <a:solidFill>
                <a:srgbClr val="006A7D"/>
              </a:solidFill>
              <a:prstDash val="solid"/>
              <a:round/>
            </a:ln>
            <a:effectLst/>
          </c:spPr>
          <c:marker>
            <c:symbol val="none"/>
          </c:marker>
          <c:cat>
            <c:numRef>
              <c:f>'29.'!$A$8:$A$41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'29.'!$B$8:$B$41</c:f>
              <c:numCache>
                <c:formatCode>_-* #\ ##0_-;\-* #\ ##0_-;_-* "-"??_-;_-@_-</c:formatCode>
                <c:ptCount val="34"/>
                <c:pt idx="0">
                  <c:v>3319.7021920000002</c:v>
                </c:pt>
                <c:pt idx="1">
                  <c:v>3314.5671860000002</c:v>
                </c:pt>
                <c:pt idx="2">
                  <c:v>3137.2949547100002</c:v>
                </c:pt>
                <c:pt idx="3">
                  <c:v>3361.4859150000002</c:v>
                </c:pt>
                <c:pt idx="4">
                  <c:v>2982.328336</c:v>
                </c:pt>
                <c:pt idx="5">
                  <c:v>3088.9036839999999</c:v>
                </c:pt>
                <c:pt idx="6">
                  <c:v>2884.1882952400001</c:v>
                </c:pt>
                <c:pt idx="7">
                  <c:v>3174.3661189999998</c:v>
                </c:pt>
                <c:pt idx="8">
                  <c:v>3417.1691559999999</c:v>
                </c:pt>
                <c:pt idx="9">
                  <c:v>3662.8644399999998</c:v>
                </c:pt>
                <c:pt idx="10">
                  <c:v>3338.2752806200001</c:v>
                </c:pt>
                <c:pt idx="11">
                  <c:v>3634.7797740000001</c:v>
                </c:pt>
                <c:pt idx="12">
                  <c:v>4079.1813240000001</c:v>
                </c:pt>
                <c:pt idx="13">
                  <c:v>4003.8839454939998</c:v>
                </c:pt>
                <c:pt idx="14">
                  <c:v>3708.9120967445401</c:v>
                </c:pt>
                <c:pt idx="15">
                  <c:v>3685.1195250249998</c:v>
                </c:pt>
                <c:pt idx="16">
                  <c:v>3821.9223139960004</c:v>
                </c:pt>
                <c:pt idx="17">
                  <c:v>4172.6981670859996</c:v>
                </c:pt>
                <c:pt idx="18">
                  <c:v>3921.2746274095803</c:v>
                </c:pt>
                <c:pt idx="19">
                  <c:v>3993.4883948639999</c:v>
                </c:pt>
                <c:pt idx="20">
                  <c:v>5417.0057507000001</c:v>
                </c:pt>
                <c:pt idx="21">
                  <c:v>5579.6090310540003</c:v>
                </c:pt>
                <c:pt idx="22">
                  <c:v>5907.6849645227403</c:v>
                </c:pt>
                <c:pt idx="23">
                  <c:v>6685.6877993969993</c:v>
                </c:pt>
                <c:pt idx="24">
                  <c:v>11038.040521479999</c:v>
                </c:pt>
                <c:pt idx="25">
                  <c:v>10815.273889240001</c:v>
                </c:pt>
                <c:pt idx="26">
                  <c:v>9914.5156673926995</c:v>
                </c:pt>
                <c:pt idx="27">
                  <c:v>9941.0208839700008</c:v>
                </c:pt>
                <c:pt idx="28">
                  <c:v>7919.9181843600009</c:v>
                </c:pt>
                <c:pt idx="29">
                  <c:v>7178.2252217599998</c:v>
                </c:pt>
                <c:pt idx="30">
                  <c:v>6736.7210786581991</c:v>
                </c:pt>
                <c:pt idx="31">
                  <c:v>7048.6251849</c:v>
                </c:pt>
                <c:pt idx="32">
                  <c:v>6473.4387930399998</c:v>
                </c:pt>
                <c:pt idx="33">
                  <c:v>6361.0026202999998</c:v>
                </c:pt>
              </c:numCache>
            </c:numRef>
          </c:val>
          <c:smooth val="0"/>
          <c:extLst>
            <c:ext xmlns:c16="http://schemas.microsoft.com/office/drawing/2014/chart" uri="{C3380CC4-5D6E-409C-BE32-E72D297353CC}">
              <c16:uniqueId val="{00000000-BEB1-49AC-9F72-B41A1BEB0FF1}"/>
            </c:ext>
          </c:extLst>
        </c:ser>
        <c:ser>
          <c:idx val="1"/>
          <c:order val="1"/>
          <c:tx>
            <c:strRef>
              <c:f>'29.'!$C$7</c:f>
              <c:strCache>
                <c:ptCount val="1"/>
                <c:pt idx="0">
                  <c:v>Räntenetto</c:v>
                </c:pt>
              </c:strCache>
            </c:strRef>
          </c:tx>
          <c:spPr>
            <a:ln w="38100" cap="sq">
              <a:solidFill>
                <a:srgbClr val="F8971D"/>
              </a:solidFill>
              <a:prstDash val="solid"/>
              <a:round/>
            </a:ln>
            <a:effectLst/>
          </c:spPr>
          <c:marker>
            <c:symbol val="none"/>
          </c:marker>
          <c:cat>
            <c:numRef>
              <c:f>'29.'!$A$8:$A$41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'29.'!$C$8:$C$41</c:f>
              <c:numCache>
                <c:formatCode>_-* #\ ##0_-;\-* #\ ##0_-;_-* "-"??_-;_-@_-</c:formatCode>
                <c:ptCount val="34"/>
                <c:pt idx="0">
                  <c:v>715.75870799999996</c:v>
                </c:pt>
                <c:pt idx="1">
                  <c:v>685.07770400000004</c:v>
                </c:pt>
                <c:pt idx="2">
                  <c:v>663.4117113399999</c:v>
                </c:pt>
                <c:pt idx="3">
                  <c:v>661.19905200000005</c:v>
                </c:pt>
                <c:pt idx="4">
                  <c:v>651.50535600000001</c:v>
                </c:pt>
                <c:pt idx="5">
                  <c:v>631.99682800399989</c:v>
                </c:pt>
                <c:pt idx="6">
                  <c:v>625.54980333999993</c:v>
                </c:pt>
                <c:pt idx="7">
                  <c:v>643.00881100000004</c:v>
                </c:pt>
                <c:pt idx="8">
                  <c:v>664.93647199999998</c:v>
                </c:pt>
                <c:pt idx="9">
                  <c:v>658.41121599999997</c:v>
                </c:pt>
                <c:pt idx="10">
                  <c:v>655.46130385330002</c:v>
                </c:pt>
                <c:pt idx="11">
                  <c:v>659.09076009</c:v>
                </c:pt>
                <c:pt idx="12">
                  <c:v>663.89385200000004</c:v>
                </c:pt>
                <c:pt idx="13">
                  <c:v>667.42312582800002</c:v>
                </c:pt>
                <c:pt idx="14">
                  <c:v>671.26345485016986</c:v>
                </c:pt>
                <c:pt idx="15">
                  <c:v>675.27230812899995</c:v>
                </c:pt>
                <c:pt idx="16">
                  <c:v>736.05482305999999</c:v>
                </c:pt>
                <c:pt idx="17">
                  <c:v>791.89438520199997</c:v>
                </c:pt>
                <c:pt idx="18">
                  <c:v>819.66617263013006</c:v>
                </c:pt>
                <c:pt idx="19">
                  <c:v>853.53765839899995</c:v>
                </c:pt>
                <c:pt idx="20">
                  <c:v>1055.967266336</c:v>
                </c:pt>
                <c:pt idx="21">
                  <c:v>1110.2465039660001</c:v>
                </c:pt>
                <c:pt idx="22">
                  <c:v>1116.88442644982</c:v>
                </c:pt>
                <c:pt idx="23">
                  <c:v>1086.94576192</c:v>
                </c:pt>
                <c:pt idx="24">
                  <c:v>1247.0346328319999</c:v>
                </c:pt>
                <c:pt idx="25">
                  <c:v>1297.92081616</c:v>
                </c:pt>
                <c:pt idx="26">
                  <c:v>1299.7537392049001</c:v>
                </c:pt>
                <c:pt idx="27">
                  <c:v>1328.3803276199999</c:v>
                </c:pt>
                <c:pt idx="28">
                  <c:v>1459.84533848</c:v>
                </c:pt>
                <c:pt idx="29">
                  <c:v>1599.7587606599998</c:v>
                </c:pt>
                <c:pt idx="30">
                  <c:v>1884.0557315706001</c:v>
                </c:pt>
                <c:pt idx="31">
                  <c:v>2277.0018983</c:v>
                </c:pt>
                <c:pt idx="32">
                  <c:v>4009.3937478000003</c:v>
                </c:pt>
                <c:pt idx="33">
                  <c:v>4170.3061113800004</c:v>
                </c:pt>
              </c:numCache>
            </c:numRef>
          </c:val>
          <c:smooth val="0"/>
          <c:extLst>
            <c:ext xmlns:c16="http://schemas.microsoft.com/office/drawing/2014/chart" uri="{C3380CC4-5D6E-409C-BE32-E72D297353CC}">
              <c16:uniqueId val="{00000001-BEB1-49AC-9F72-B41A1BEB0FF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'3.'!$B$7</c:f>
              <c:strCache>
                <c:ptCount val="1"/>
                <c:pt idx="0">
                  <c:v>Totalt</c:v>
                </c:pt>
              </c:strCache>
            </c:strRef>
          </c:tx>
          <c:spPr>
            <a:ln w="38100" cap="sq">
              <a:solidFill>
                <a:srgbClr val="006A7D"/>
              </a:solidFill>
              <a:prstDash val="solid"/>
              <a:round/>
            </a:ln>
            <a:effectLst/>
          </c:spPr>
          <c:marker>
            <c:symbol val="none"/>
          </c:marker>
          <c:cat>
            <c:numRef>
              <c:f>'3.'!$A$8:$A$41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'3.'!$B$8:$B$41</c:f>
              <c:numCache>
                <c:formatCode>#,##0</c:formatCode>
                <c:ptCount val="34"/>
                <c:pt idx="0">
                  <c:v>5413.2988778845847</c:v>
                </c:pt>
                <c:pt idx="1">
                  <c:v>5487.3797495969957</c:v>
                </c:pt>
                <c:pt idx="2">
                  <c:v>5559.8210693147703</c:v>
                </c:pt>
                <c:pt idx="3">
                  <c:v>5636.8241916009674</c:v>
                </c:pt>
                <c:pt idx="4">
                  <c:v>5717.4557952258046</c:v>
                </c:pt>
                <c:pt idx="5">
                  <c:v>5893.9504462769146</c:v>
                </c:pt>
                <c:pt idx="6">
                  <c:v>6018.1046328649172</c:v>
                </c:pt>
                <c:pt idx="7">
                  <c:v>6057.7726856911058</c:v>
                </c:pt>
                <c:pt idx="8">
                  <c:v>6133.4086243145857</c:v>
                </c:pt>
                <c:pt idx="9">
                  <c:v>6230.7433407106209</c:v>
                </c:pt>
                <c:pt idx="10">
                  <c:v>6313.3006673476493</c:v>
                </c:pt>
                <c:pt idx="11">
                  <c:v>6386.3347097944406</c:v>
                </c:pt>
                <c:pt idx="12">
                  <c:v>6582.8082408939563</c:v>
                </c:pt>
                <c:pt idx="13">
                  <c:v>6787.7403040096879</c:v>
                </c:pt>
                <c:pt idx="14">
                  <c:v>6849.0173034611116</c:v>
                </c:pt>
                <c:pt idx="15">
                  <c:v>6892.4740514439045</c:v>
                </c:pt>
                <c:pt idx="16">
                  <c:v>7059.258999582672</c:v>
                </c:pt>
                <c:pt idx="17">
                  <c:v>7199.8597393016926</c:v>
                </c:pt>
                <c:pt idx="18">
                  <c:v>7264.9800160733785</c:v>
                </c:pt>
                <c:pt idx="19">
                  <c:v>7270.4576690350341</c:v>
                </c:pt>
                <c:pt idx="20">
                  <c:v>7425.82260378109</c:v>
                </c:pt>
                <c:pt idx="21">
                  <c:v>7401.0735883722891</c:v>
                </c:pt>
                <c:pt idx="22">
                  <c:v>7414.1903197479123</c:v>
                </c:pt>
                <c:pt idx="23">
                  <c:v>7382.6944191218472</c:v>
                </c:pt>
                <c:pt idx="24">
                  <c:v>7525.6298183000508</c:v>
                </c:pt>
                <c:pt idx="25">
                  <c:v>7596.4773688479117</c:v>
                </c:pt>
                <c:pt idx="26">
                  <c:v>7707.5008501811644</c:v>
                </c:pt>
                <c:pt idx="27">
                  <c:v>7677.9550340499582</c:v>
                </c:pt>
                <c:pt idx="28">
                  <c:v>7897.2884245475916</c:v>
                </c:pt>
                <c:pt idx="29">
                  <c:v>8084.0214002131706</c:v>
                </c:pt>
                <c:pt idx="30">
                  <c:v>8035.948330809013</c:v>
                </c:pt>
                <c:pt idx="31">
                  <c:v>8121.0336018941371</c:v>
                </c:pt>
                <c:pt idx="32">
                  <c:v>8113.7271704140403</c:v>
                </c:pt>
                <c:pt idx="33">
                  <c:v>8249.6086908205398</c:v>
                </c:pt>
              </c:numCache>
            </c:numRef>
          </c:val>
          <c:smooth val="0"/>
          <c:extLst>
            <c:ext xmlns:c16="http://schemas.microsoft.com/office/drawing/2014/chart" uri="{C3380CC4-5D6E-409C-BE32-E72D297353CC}">
              <c16:uniqueId val="{00000000-612A-45C3-B7EF-D38F358B4283}"/>
            </c:ext>
          </c:extLst>
        </c:ser>
        <c:ser>
          <c:idx val="1"/>
          <c:order val="1"/>
          <c:tx>
            <c:strRef>
              <c:f>'3.'!$D$7</c:f>
              <c:strCache>
                <c:ptCount val="1"/>
                <c:pt idx="0">
                  <c:v>Hushåll - Bolån</c:v>
                </c:pt>
              </c:strCache>
            </c:strRef>
          </c:tx>
          <c:spPr>
            <a:ln w="38100" cap="sq">
              <a:solidFill>
                <a:srgbClr val="F8971D"/>
              </a:solidFill>
              <a:prstDash val="solid"/>
              <a:round/>
            </a:ln>
            <a:effectLst/>
          </c:spPr>
          <c:marker>
            <c:symbol val="none"/>
          </c:marker>
          <c:cat>
            <c:numRef>
              <c:f>'3.'!$A$8:$A$41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'3.'!$D$8:$D$41</c:f>
              <c:numCache>
                <c:formatCode>#,##0</c:formatCode>
                <c:ptCount val="34"/>
                <c:pt idx="0">
                  <c:v>2353.8647745133439</c:v>
                </c:pt>
                <c:pt idx="1">
                  <c:v>2415.411855565078</c:v>
                </c:pt>
                <c:pt idx="2">
                  <c:v>2479.9449739702013</c:v>
                </c:pt>
                <c:pt idx="3">
                  <c:v>2529.4694914167499</c:v>
                </c:pt>
                <c:pt idx="4">
                  <c:v>2568.8742238969776</c:v>
                </c:pt>
                <c:pt idx="5">
                  <c:v>2641.4015145258008</c:v>
                </c:pt>
                <c:pt idx="6">
                  <c:v>2693.5919060029337</c:v>
                </c:pt>
                <c:pt idx="7">
                  <c:v>2736.7278962765913</c:v>
                </c:pt>
                <c:pt idx="8">
                  <c:v>2743.1273575439786</c:v>
                </c:pt>
                <c:pt idx="9">
                  <c:v>2798.2611726320047</c:v>
                </c:pt>
                <c:pt idx="10">
                  <c:v>2851.0623180519842</c:v>
                </c:pt>
                <c:pt idx="11">
                  <c:v>2948.8491916233702</c:v>
                </c:pt>
                <c:pt idx="12">
                  <c:v>3018.2608813557713</c:v>
                </c:pt>
                <c:pt idx="13">
                  <c:v>3071.2380287818478</c:v>
                </c:pt>
                <c:pt idx="14">
                  <c:v>3106.9768422360439</c:v>
                </c:pt>
                <c:pt idx="15">
                  <c:v>3148.5199714921769</c:v>
                </c:pt>
                <c:pt idx="16">
                  <c:v>3190.6427917873257</c:v>
                </c:pt>
                <c:pt idx="17">
                  <c:v>3239.4126522909069</c:v>
                </c:pt>
                <c:pt idx="18">
                  <c:v>3284.7259859191349</c:v>
                </c:pt>
                <c:pt idx="19">
                  <c:v>3334.5541349899345</c:v>
                </c:pt>
                <c:pt idx="20">
                  <c:v>3381.662453295924</c:v>
                </c:pt>
                <c:pt idx="21">
                  <c:v>3404.3560276184121</c:v>
                </c:pt>
                <c:pt idx="22">
                  <c:v>3446.6206479609382</c:v>
                </c:pt>
                <c:pt idx="23">
                  <c:v>3485.480420159618</c:v>
                </c:pt>
                <c:pt idx="24">
                  <c:v>3548.1185893208594</c:v>
                </c:pt>
                <c:pt idx="25">
                  <c:v>3603.2212452416884</c:v>
                </c:pt>
                <c:pt idx="26">
                  <c:v>3665</c:v>
                </c:pt>
                <c:pt idx="27">
                  <c:v>3633</c:v>
                </c:pt>
                <c:pt idx="28">
                  <c:v>3699</c:v>
                </c:pt>
                <c:pt idx="29">
                  <c:v>3761</c:v>
                </c:pt>
                <c:pt idx="30">
                  <c:v>3779.2644760338067</c:v>
                </c:pt>
                <c:pt idx="31">
                  <c:v>3809.9973588596486</c:v>
                </c:pt>
                <c:pt idx="32">
                  <c:v>3824.8916346995252</c:v>
                </c:pt>
                <c:pt idx="33">
                  <c:v>3856.2044198887584</c:v>
                </c:pt>
              </c:numCache>
            </c:numRef>
          </c:val>
          <c:smooth val="0"/>
          <c:extLst>
            <c:ext xmlns:c16="http://schemas.microsoft.com/office/drawing/2014/chart" uri="{C3380CC4-5D6E-409C-BE32-E72D297353CC}">
              <c16:uniqueId val="{00000001-612A-45C3-B7EF-D38F358B4283}"/>
            </c:ext>
          </c:extLst>
        </c:ser>
        <c:ser>
          <c:idx val="2"/>
          <c:order val="2"/>
          <c:tx>
            <c:strRef>
              <c:f>'3.'!$F$7</c:f>
              <c:strCache>
                <c:ptCount val="1"/>
                <c:pt idx="0">
                  <c:v>Företag</c:v>
                </c:pt>
              </c:strCache>
            </c:strRef>
          </c:tx>
          <c:spPr>
            <a:ln w="38100" cap="rnd">
              <a:solidFill>
                <a:srgbClr val="6E2B62"/>
              </a:solidFill>
              <a:prstDash val="solid"/>
              <a:round/>
            </a:ln>
            <a:effectLst/>
          </c:spPr>
          <c:marker>
            <c:symbol val="none"/>
          </c:marker>
          <c:cat>
            <c:numRef>
              <c:f>'3.'!$A$8:$A$41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'3.'!$F$8:$F$41</c:f>
              <c:numCache>
                <c:formatCode>#,##0</c:formatCode>
                <c:ptCount val="34"/>
                <c:pt idx="0">
                  <c:v>2495.700592425706</c:v>
                </c:pt>
                <c:pt idx="1">
                  <c:v>2505.1360681357087</c:v>
                </c:pt>
                <c:pt idx="2">
                  <c:v>2495.3339538911919</c:v>
                </c:pt>
                <c:pt idx="3">
                  <c:v>2516.4621426640938</c:v>
                </c:pt>
                <c:pt idx="4">
                  <c:v>2553.3028225043704</c:v>
                </c:pt>
                <c:pt idx="5">
                  <c:v>2647.4639184931666</c:v>
                </c:pt>
                <c:pt idx="6">
                  <c:v>2708.7551419776164</c:v>
                </c:pt>
                <c:pt idx="7">
                  <c:v>2700.8744053006321</c:v>
                </c:pt>
                <c:pt idx="8">
                  <c:v>2736.0026545160699</c:v>
                </c:pt>
                <c:pt idx="9">
                  <c:v>2751.6919833498782</c:v>
                </c:pt>
                <c:pt idx="10">
                  <c:v>2767.2782331811591</c:v>
                </c:pt>
                <c:pt idx="11">
                  <c:v>2762.0416099165409</c:v>
                </c:pt>
                <c:pt idx="12">
                  <c:v>2877.3781664756671</c:v>
                </c:pt>
                <c:pt idx="13">
                  <c:v>3011.0931001102172</c:v>
                </c:pt>
                <c:pt idx="14">
                  <c:v>3029.5528314721232</c:v>
                </c:pt>
                <c:pt idx="15">
                  <c:v>3024.7151344643326</c:v>
                </c:pt>
                <c:pt idx="16">
                  <c:v>3132.6652164317725</c:v>
                </c:pt>
                <c:pt idx="17">
                  <c:v>3207.5847789839891</c:v>
                </c:pt>
                <c:pt idx="18">
                  <c:v>3219.4461095958031</c:v>
                </c:pt>
                <c:pt idx="19">
                  <c:v>3170.1041180534294</c:v>
                </c:pt>
                <c:pt idx="20">
                  <c:v>3282.8293574419813</c:v>
                </c:pt>
                <c:pt idx="21">
                  <c:v>3214.2574237868334</c:v>
                </c:pt>
                <c:pt idx="22">
                  <c:v>3185.7760818420393</c:v>
                </c:pt>
                <c:pt idx="23">
                  <c:v>3119.0044491779199</c:v>
                </c:pt>
                <c:pt idx="24">
                  <c:v>3183.7338066239181</c:v>
                </c:pt>
                <c:pt idx="25">
                  <c:v>3181.8036596712227</c:v>
                </c:pt>
                <c:pt idx="26">
                  <c:v>3175</c:v>
                </c:pt>
                <c:pt idx="27">
                  <c:v>3147.2223261546619</c:v>
                </c:pt>
                <c:pt idx="28">
                  <c:v>3296</c:v>
                </c:pt>
                <c:pt idx="29">
                  <c:v>3405</c:v>
                </c:pt>
                <c:pt idx="30">
                  <c:v>3342.4796191741475</c:v>
                </c:pt>
                <c:pt idx="31">
                  <c:v>3391.012957461086</c:v>
                </c:pt>
                <c:pt idx="32">
                  <c:v>3392.2074203185193</c:v>
                </c:pt>
                <c:pt idx="33">
                  <c:v>3476.4729673156494</c:v>
                </c:pt>
              </c:numCache>
            </c:numRef>
          </c:val>
          <c:smooth val="0"/>
          <c:extLst>
            <c:ext xmlns:c16="http://schemas.microsoft.com/office/drawing/2014/chart" uri="{C3380CC4-5D6E-409C-BE32-E72D297353CC}">
              <c16:uniqueId val="{00000002-612A-45C3-B7EF-D38F358B4283}"/>
            </c:ext>
          </c:extLst>
        </c:ser>
        <c:ser>
          <c:idx val="4"/>
          <c:order val="3"/>
          <c:tx>
            <c:strRef>
              <c:f>'3.'!$C$7</c:f>
              <c:strCache>
                <c:ptCount val="1"/>
                <c:pt idx="0">
                  <c:v>varav utlåning i Sverige</c:v>
                </c:pt>
              </c:strCache>
            </c:strRef>
          </c:tx>
          <c:spPr>
            <a:ln w="38100" cap="rnd">
              <a:solidFill>
                <a:srgbClr val="006A7D"/>
              </a:solidFill>
              <a:prstDash val="dash"/>
              <a:round/>
            </a:ln>
            <a:effectLst/>
          </c:spPr>
          <c:marker>
            <c:symbol val="none"/>
          </c:marker>
          <c:cat>
            <c:numRef>
              <c:f>'3.'!$A$8:$A$41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'3.'!$C$8:$C$41</c:f>
              <c:numCache>
                <c:formatCode>#,##0</c:formatCode>
                <c:ptCount val="34"/>
                <c:pt idx="0">
                  <c:v>4013.8721232305861</c:v>
                </c:pt>
                <c:pt idx="1">
                  <c:v>4078.9330295202776</c:v>
                </c:pt>
                <c:pt idx="2">
                  <c:v>4148.0547298269021</c:v>
                </c:pt>
                <c:pt idx="3">
                  <c:v>4219.9629023111065</c:v>
                </c:pt>
                <c:pt idx="4">
                  <c:v>4276.8336370910711</c:v>
                </c:pt>
                <c:pt idx="5">
                  <c:v>4385.174807079773</c:v>
                </c:pt>
                <c:pt idx="6">
                  <c:v>4434.8995380676351</c:v>
                </c:pt>
                <c:pt idx="7">
                  <c:v>4479.0770607645627</c:v>
                </c:pt>
                <c:pt idx="8">
                  <c:v>4547.8753447491399</c:v>
                </c:pt>
                <c:pt idx="9">
                  <c:v>4638.9925459301503</c:v>
                </c:pt>
                <c:pt idx="10">
                  <c:v>4709.0010388380533</c:v>
                </c:pt>
                <c:pt idx="11">
                  <c:v>4790.9743406188672</c:v>
                </c:pt>
                <c:pt idx="12">
                  <c:v>4876.089444427791</c:v>
                </c:pt>
                <c:pt idx="13">
                  <c:v>4971.8762606600276</c:v>
                </c:pt>
                <c:pt idx="14">
                  <c:v>5023.2833212284504</c:v>
                </c:pt>
                <c:pt idx="15">
                  <c:v>5089.7821390676008</c:v>
                </c:pt>
                <c:pt idx="16">
                  <c:v>5151.1070311745989</c:v>
                </c:pt>
                <c:pt idx="17">
                  <c:v>5237.2845646691876</c:v>
                </c:pt>
                <c:pt idx="18">
                  <c:v>5235.6910408846334</c:v>
                </c:pt>
                <c:pt idx="19">
                  <c:v>5292.5019875680446</c:v>
                </c:pt>
                <c:pt idx="20">
                  <c:v>5381.9134323974149</c:v>
                </c:pt>
                <c:pt idx="21">
                  <c:v>5460.8311031516032</c:v>
                </c:pt>
                <c:pt idx="22">
                  <c:v>5485.7426939910401</c:v>
                </c:pt>
                <c:pt idx="23">
                  <c:v>5545.5922029333642</c:v>
                </c:pt>
                <c:pt idx="24">
                  <c:v>5593.447581754609</c:v>
                </c:pt>
                <c:pt idx="25">
                  <c:v>5687.263894158008</c:v>
                </c:pt>
                <c:pt idx="26">
                  <c:v>5765.1447879528287</c:v>
                </c:pt>
                <c:pt idx="27">
                  <c:v>5906.8242646168619</c:v>
                </c:pt>
                <c:pt idx="28">
                  <c:v>6045.1408941004793</c:v>
                </c:pt>
                <c:pt idx="29">
                  <c:v>6156.8230146104397</c:v>
                </c:pt>
                <c:pt idx="30">
                  <c:v>6237.2794041206325</c:v>
                </c:pt>
                <c:pt idx="31">
                  <c:v>6274.2964198493064</c:v>
                </c:pt>
                <c:pt idx="32">
                  <c:v>6270.1385836198097</c:v>
                </c:pt>
                <c:pt idx="33">
                  <c:v>6308.0006814738799</c:v>
                </c:pt>
              </c:numCache>
            </c:numRef>
          </c:val>
          <c:smooth val="0"/>
          <c:extLst>
            <c:ext xmlns:c16="http://schemas.microsoft.com/office/drawing/2014/chart" uri="{C3380CC4-5D6E-409C-BE32-E72D297353CC}">
              <c16:uniqueId val="{00000004-ECF7-4FD2-BB52-5A7B6D73FCB7}"/>
            </c:ext>
          </c:extLst>
        </c:ser>
        <c:ser>
          <c:idx val="5"/>
          <c:order val="6"/>
          <c:tx>
            <c:strRef>
              <c:f>'3.'!$E$7</c:f>
              <c:strCache>
                <c:ptCount val="1"/>
                <c:pt idx="0">
                  <c:v>varav utlåning i Sverige</c:v>
                </c:pt>
              </c:strCache>
            </c:strRef>
          </c:tx>
          <c:spPr>
            <a:ln w="38100" cap="rnd">
              <a:solidFill>
                <a:srgbClr val="F8971D"/>
              </a:solidFill>
              <a:prstDash val="dash"/>
              <a:round/>
            </a:ln>
            <a:effectLst/>
          </c:spPr>
          <c:marker>
            <c:symbol val="none"/>
          </c:marker>
          <c:cat>
            <c:numRef>
              <c:f>'3.'!$A$8:$A$41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'3.'!$E$8:$E$41</c:f>
              <c:numCache>
                <c:formatCode>#,##0</c:formatCode>
                <c:ptCount val="34"/>
                <c:pt idx="0">
                  <c:v>2058.8647162653442</c:v>
                </c:pt>
                <c:pt idx="1">
                  <c:v>2108.095636924671</c:v>
                </c:pt>
                <c:pt idx="2">
                  <c:v>2157.843629914852</c:v>
                </c:pt>
                <c:pt idx="3">
                  <c:v>2207.6404865167433</c:v>
                </c:pt>
                <c:pt idx="4">
                  <c:v>2241.3732055836608</c:v>
                </c:pt>
                <c:pt idx="5">
                  <c:v>2296.7264090333042</c:v>
                </c:pt>
                <c:pt idx="6">
                  <c:v>2332.0488148449026</c:v>
                </c:pt>
                <c:pt idx="7">
                  <c:v>2371.8345196565538</c:v>
                </c:pt>
                <c:pt idx="8">
                  <c:v>2409.4073063808619</c:v>
                </c:pt>
                <c:pt idx="9">
                  <c:v>2461.2652871072582</c:v>
                </c:pt>
                <c:pt idx="10">
                  <c:v>2504.967745448499</c:v>
                </c:pt>
                <c:pt idx="11">
                  <c:v>2552.7823295182989</c:v>
                </c:pt>
                <c:pt idx="12">
                  <c:v>2594.4776507155912</c:v>
                </c:pt>
                <c:pt idx="13">
                  <c:v>2633.7630548594575</c:v>
                </c:pt>
                <c:pt idx="14">
                  <c:v>2665.9958100509043</c:v>
                </c:pt>
                <c:pt idx="15">
                  <c:v>2706.4918701162264</c:v>
                </c:pt>
                <c:pt idx="16">
                  <c:v>2730.7000258779062</c:v>
                </c:pt>
                <c:pt idx="17">
                  <c:v>2767.8089006364266</c:v>
                </c:pt>
                <c:pt idx="18">
                  <c:v>2800.5377548334045</c:v>
                </c:pt>
                <c:pt idx="19">
                  <c:v>2840.8796139420051</c:v>
                </c:pt>
                <c:pt idx="20">
                  <c:v>2876.037052378103</c:v>
                </c:pt>
                <c:pt idx="21">
                  <c:v>2916.9264194219222</c:v>
                </c:pt>
                <c:pt idx="22">
                  <c:v>2954.0939482228382</c:v>
                </c:pt>
                <c:pt idx="23">
                  <c:v>3004.0726788777883</c:v>
                </c:pt>
                <c:pt idx="24">
                  <c:v>3044.7510218447387</c:v>
                </c:pt>
                <c:pt idx="25">
                  <c:v>3099.9097800392992</c:v>
                </c:pt>
                <c:pt idx="26">
                  <c:v>3153.0797267050953</c:v>
                </c:pt>
                <c:pt idx="27">
                  <c:v>3209.5271236261651</c:v>
                </c:pt>
                <c:pt idx="28">
                  <c:v>3260.0614280501027</c:v>
                </c:pt>
                <c:pt idx="29">
                  <c:v>3304.0280510497873</c:v>
                </c:pt>
                <c:pt idx="30">
                  <c:v>3321.7876844053867</c:v>
                </c:pt>
                <c:pt idx="31">
                  <c:v>3336.5215390484882</c:v>
                </c:pt>
                <c:pt idx="32">
                  <c:v>3342.0862617541552</c:v>
                </c:pt>
                <c:pt idx="33">
                  <c:v>3352.4354943034987</c:v>
                </c:pt>
              </c:numCache>
            </c:numRef>
          </c:val>
          <c:smooth val="0"/>
          <c:extLst>
            <c:ext xmlns:c16="http://schemas.microsoft.com/office/drawing/2014/chart" uri="{C3380CC4-5D6E-409C-BE32-E72D297353CC}">
              <c16:uniqueId val="{00000005-ECF7-4FD2-BB52-5A7B6D73FCB7}"/>
            </c:ext>
          </c:extLst>
        </c:ser>
        <c:ser>
          <c:idx val="6"/>
          <c:order val="7"/>
          <c:tx>
            <c:strRef>
              <c:f>'3.'!$G$7</c:f>
              <c:strCache>
                <c:ptCount val="1"/>
                <c:pt idx="0">
                  <c:v>varav utlåning i Sverige</c:v>
                </c:pt>
              </c:strCache>
            </c:strRef>
          </c:tx>
          <c:spPr>
            <a:ln w="38100" cap="rnd">
              <a:solidFill>
                <a:srgbClr val="6E2B62"/>
              </a:solidFill>
              <a:prstDash val="dash"/>
              <a:round/>
            </a:ln>
            <a:effectLst/>
          </c:spPr>
          <c:marker>
            <c:symbol val="none"/>
          </c:marker>
          <c:cat>
            <c:numRef>
              <c:f>'3.'!$A$8:$A$41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'3.'!$G$8:$G$41</c:f>
              <c:numCache>
                <c:formatCode>#,##0</c:formatCode>
                <c:ptCount val="34"/>
                <c:pt idx="0">
                  <c:v>1507.5027297597057</c:v>
                </c:pt>
                <c:pt idx="1">
                  <c:v>1516.040171502106</c:v>
                </c:pt>
                <c:pt idx="2">
                  <c:v>1508.3851915239111</c:v>
                </c:pt>
                <c:pt idx="3">
                  <c:v>1526.615458760371</c:v>
                </c:pt>
                <c:pt idx="4">
                  <c:v>1545.9393498510417</c:v>
                </c:pt>
                <c:pt idx="5">
                  <c:v>1590.6539329562424</c:v>
                </c:pt>
                <c:pt idx="6">
                  <c:v>1598.6904061327509</c:v>
                </c:pt>
                <c:pt idx="7">
                  <c:v>1601.1068304752305</c:v>
                </c:pt>
                <c:pt idx="8">
                  <c:v>1625.0784342595196</c:v>
                </c:pt>
                <c:pt idx="9">
                  <c:v>1651.8805483698206</c:v>
                </c:pt>
                <c:pt idx="10">
                  <c:v>1668.5162568165463</c:v>
                </c:pt>
                <c:pt idx="11">
                  <c:v>1687.9889509753398</c:v>
                </c:pt>
                <c:pt idx="12">
                  <c:v>1724.5733520947038</c:v>
                </c:pt>
                <c:pt idx="13">
                  <c:v>1770.3643245269407</c:v>
                </c:pt>
                <c:pt idx="14">
                  <c:v>1782.8600006563845</c:v>
                </c:pt>
                <c:pt idx="15">
                  <c:v>1804.4797423629068</c:v>
                </c:pt>
                <c:pt idx="16">
                  <c:v>1830.4186205182923</c:v>
                </c:pt>
                <c:pt idx="17">
                  <c:v>1868.3904688887314</c:v>
                </c:pt>
                <c:pt idx="18">
                  <c:v>1828.0360463177158</c:v>
                </c:pt>
                <c:pt idx="19">
                  <c:v>1839.8643603144462</c:v>
                </c:pt>
                <c:pt idx="20">
                  <c:v>1888.3665073991363</c:v>
                </c:pt>
                <c:pt idx="21">
                  <c:v>1917.9022715903277</c:v>
                </c:pt>
                <c:pt idx="22">
                  <c:v>1898.0468685778931</c:v>
                </c:pt>
                <c:pt idx="23">
                  <c:v>1903.5397866721776</c:v>
                </c:pt>
                <c:pt idx="24">
                  <c:v>1904.5591891898023</c:v>
                </c:pt>
                <c:pt idx="25">
                  <c:v>1924.4970125827876</c:v>
                </c:pt>
                <c:pt idx="26">
                  <c:v>1942.6482781080854</c:v>
                </c:pt>
                <c:pt idx="27">
                  <c:v>2019.27511010425</c:v>
                </c:pt>
                <c:pt idx="28">
                  <c:v>2102.2418967561907</c:v>
                </c:pt>
                <c:pt idx="29">
                  <c:v>2163.047685596257</c:v>
                </c:pt>
                <c:pt idx="30">
                  <c:v>2232.5137592687834</c:v>
                </c:pt>
                <c:pt idx="31">
                  <c:v>2260.1005605478863</c:v>
                </c:pt>
                <c:pt idx="32">
                  <c:v>2272.4691841659496</c:v>
                </c:pt>
                <c:pt idx="33">
                  <c:v>2296.9985841563193</c:v>
                </c:pt>
              </c:numCache>
            </c:numRef>
          </c:val>
          <c:smooth val="0"/>
          <c:extLst>
            <c:ext xmlns:c16="http://schemas.microsoft.com/office/drawing/2014/chart" uri="{C3380CC4-5D6E-409C-BE32-E72D297353CC}">
              <c16:uniqueId val="{00000006-ECF7-4FD2-BB52-5A7B6D73FCB7}"/>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3"/>
                <c:order val="4"/>
                <c:tx>
                  <c:strRef>
                    <c:extLst>
                      <c:ext uri="{02D57815-91ED-43cb-92C2-25804820EDAC}">
                        <c15:formulaRef>
                          <c15:sqref>'3.'!$H$7</c15:sqref>
                        </c15:formulaRef>
                      </c:ext>
                    </c:extLst>
                    <c:strCache>
                      <c:ptCount val="1"/>
                    </c:strCache>
                  </c:strRef>
                </c:tx>
                <c:spPr>
                  <a:ln w="38100" cap="sq">
                    <a:solidFill>
                      <a:srgbClr val="F7EA48"/>
                    </a:solidFill>
                    <a:prstDash val="solid"/>
                    <a:round/>
                  </a:ln>
                  <a:effectLst/>
                </c:spPr>
                <c:marker>
                  <c:symbol val="none"/>
                </c:marker>
                <c:cat>
                  <c:numRef>
                    <c:extLst>
                      <c:ext uri="{02D57815-91ED-43cb-92C2-25804820EDAC}">
                        <c15:formulaRef>
                          <c15:sqref>'3.'!$A$8:$A$41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'3.'!$H$8:$H$41</c15:sqref>
                        </c15:formulaRef>
                      </c:ext>
                    </c:extLst>
                    <c:numCache>
                      <c:formatCode>#,##0</c:formatCode>
                      <c:ptCount val="34"/>
                    </c:numCache>
                  </c:numRef>
                </c:val>
                <c:smooth val="0"/>
                <c:extLst>
                  <c:ext xmlns:c16="http://schemas.microsoft.com/office/drawing/2014/chart" uri="{C3380CC4-5D6E-409C-BE32-E72D297353CC}">
                    <c16:uniqueId val="{00000003-612A-45C3-B7EF-D38F358B4283}"/>
                  </c:ext>
                </c:extLst>
              </c15:ser>
            </c15:filteredLineSeries>
            <c15:filteredLineSeries>
              <c15:ser>
                <c:idx val="7"/>
                <c:order val="5"/>
                <c:tx>
                  <c:strRef>
                    <c:extLst xmlns:c15="http://schemas.microsoft.com/office/drawing/2012/chart">
                      <c:ext xmlns:c15="http://schemas.microsoft.com/office/drawing/2012/chart" uri="{02D57815-91ED-43cb-92C2-25804820EDAC}">
                        <c15:formulaRef>
                          <c15:sqref>'3.'!$I$7</c15:sqref>
                        </c15:formulaRef>
                      </c:ext>
                    </c:extLst>
                    <c:strCache>
                      <c:ptCount val="1"/>
                    </c:strCache>
                  </c:strRef>
                </c:tx>
                <c:spPr>
                  <a:ln w="38100" cap="rnd">
                    <a:solidFill>
                      <a:srgbClr val="F7EA48"/>
                    </a:solidFill>
                    <a:prstDash val="dash"/>
                    <a:round/>
                  </a:ln>
                  <a:effectLst/>
                </c:spPr>
                <c:marker>
                  <c:symbol val="none"/>
                </c:marker>
                <c:cat>
                  <c:numRef>
                    <c:extLst xmlns:c15="http://schemas.microsoft.com/office/drawing/2012/chart">
                      <c:ext xmlns:c15="http://schemas.microsoft.com/office/drawing/2012/chart" uri="{02D57815-91ED-43cb-92C2-25804820EDAC}">
                        <c15:formulaRef>
                          <c15:sqref>'3.'!$A$8:$A$41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xmlns:c15="http://schemas.microsoft.com/office/drawing/2012/chart">
                      <c:ext xmlns:c15="http://schemas.microsoft.com/office/drawing/2012/chart" uri="{02D57815-91ED-43cb-92C2-25804820EDAC}">
                        <c15:formulaRef>
                          <c15:sqref>'3.'!$I$8:$I$41</c15:sqref>
                        </c15:formulaRef>
                      </c:ext>
                    </c:extLst>
                    <c:numCache>
                      <c:formatCode>#,##0</c:formatCode>
                      <c:ptCount val="34"/>
                    </c:numCache>
                  </c:numRef>
                </c:val>
                <c:smooth val="0"/>
                <c:extLst xmlns:c15="http://schemas.microsoft.com/office/drawing/2012/chart">
                  <c:ext xmlns:c16="http://schemas.microsoft.com/office/drawing/2014/chart" uri="{C3380CC4-5D6E-409C-BE32-E72D297353CC}">
                    <c16:uniqueId val="{00000007-ECF7-4FD2-BB52-5A7B6D73FCB7}"/>
                  </c:ext>
                </c:extLst>
              </c15:ser>
            </c15:filteredLineSeries>
          </c:ext>
        </c:extLst>
      </c:lineChart>
      <c:dateAx>
        <c:axId val="517726632"/>
        <c:scaling>
          <c:orientation val="minMax"/>
          <c:max val="4510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8.8803154804077231E-2"/>
          <c:y val="0.87657268340506056"/>
          <c:w val="0.84214755460754709"/>
          <c:h val="0.12342731659493948"/>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794653837963744"/>
        </c:manualLayout>
      </c:layout>
      <c:lineChart>
        <c:grouping val="standard"/>
        <c:varyColors val="0"/>
        <c:ser>
          <c:idx val="0"/>
          <c:order val="0"/>
          <c:tx>
            <c:strRef>
              <c:f>'30.'!$B$7</c:f>
              <c:strCache>
                <c:ptCount val="1"/>
                <c:pt idx="0">
                  <c:v>Avkastning på eget kapital</c:v>
                </c:pt>
              </c:strCache>
            </c:strRef>
          </c:tx>
          <c:spPr>
            <a:ln w="38100" cap="sq">
              <a:solidFill>
                <a:srgbClr val="006A7D"/>
              </a:solidFill>
              <a:prstDash val="solid"/>
              <a:round/>
            </a:ln>
            <a:effectLst/>
          </c:spPr>
          <c:marker>
            <c:symbol val="none"/>
          </c:marker>
          <c:cat>
            <c:numRef>
              <c:f>'30.'!$A$8:$A$41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'30.'!$B$8:$B$41</c:f>
              <c:numCache>
                <c:formatCode>0</c:formatCode>
                <c:ptCount val="34"/>
                <c:pt idx="0">
                  <c:v>20.232151010999264</c:v>
                </c:pt>
                <c:pt idx="1">
                  <c:v>17.421936567465313</c:v>
                </c:pt>
                <c:pt idx="2">
                  <c:v>15.111500226081182</c:v>
                </c:pt>
                <c:pt idx="3">
                  <c:v>18.600923838827505</c:v>
                </c:pt>
                <c:pt idx="4">
                  <c:v>11.543462709636891</c:v>
                </c:pt>
                <c:pt idx="5">
                  <c:v>21.154765362166</c:v>
                </c:pt>
                <c:pt idx="6">
                  <c:v>16.848514272981785</c:v>
                </c:pt>
                <c:pt idx="7">
                  <c:v>20.970563505547034</c:v>
                </c:pt>
                <c:pt idx="8">
                  <c:v>16.321046210413662</c:v>
                </c:pt>
                <c:pt idx="9">
                  <c:v>15.67464209694471</c:v>
                </c:pt>
                <c:pt idx="10">
                  <c:v>13.213799660476155</c:v>
                </c:pt>
                <c:pt idx="11">
                  <c:v>16.269971708882018</c:v>
                </c:pt>
                <c:pt idx="12">
                  <c:v>15.010565089153104</c:v>
                </c:pt>
                <c:pt idx="13">
                  <c:v>14.230894228949383</c:v>
                </c:pt>
                <c:pt idx="14">
                  <c:v>12.69855782296408</c:v>
                </c:pt>
                <c:pt idx="15">
                  <c:v>14.080775548250005</c:v>
                </c:pt>
                <c:pt idx="16">
                  <c:v>25.758638586522153</c:v>
                </c:pt>
                <c:pt idx="17">
                  <c:v>21.843283564499078</c:v>
                </c:pt>
                <c:pt idx="18">
                  <c:v>19.124848634265518</c:v>
                </c:pt>
                <c:pt idx="19">
                  <c:v>23.182196518971985</c:v>
                </c:pt>
                <c:pt idx="20">
                  <c:v>29.091570161797875</c:v>
                </c:pt>
                <c:pt idx="21">
                  <c:v>29.205279279690053</c:v>
                </c:pt>
                <c:pt idx="22">
                  <c:v>28.206694052723254</c:v>
                </c:pt>
                <c:pt idx="23">
                  <c:v>32.010024855548593</c:v>
                </c:pt>
                <c:pt idx="24">
                  <c:v>54.330445839808505</c:v>
                </c:pt>
                <c:pt idx="25">
                  <c:v>49.247900238358675</c:v>
                </c:pt>
                <c:pt idx="26">
                  <c:v>42.822311133363229</c:v>
                </c:pt>
                <c:pt idx="27">
                  <c:v>47.683782536950282</c:v>
                </c:pt>
                <c:pt idx="28">
                  <c:v>23.849941791439928</c:v>
                </c:pt>
                <c:pt idx="29">
                  <c:v>20.910824970738009</c:v>
                </c:pt>
                <c:pt idx="30">
                  <c:v>20.339184453854983</c:v>
                </c:pt>
                <c:pt idx="31">
                  <c:v>25.211258148414188</c:v>
                </c:pt>
                <c:pt idx="32">
                  <c:v>27.609082403124962</c:v>
                </c:pt>
                <c:pt idx="33">
                  <c:v>28.827544059653953</c:v>
                </c:pt>
              </c:numCache>
            </c:numRef>
          </c:val>
          <c:smooth val="0"/>
          <c:extLst>
            <c:ext xmlns:c16="http://schemas.microsoft.com/office/drawing/2014/chart" uri="{C3380CC4-5D6E-409C-BE32-E72D297353CC}">
              <c16:uniqueId val="{00000000-E9B8-4B0A-9AC7-7CDE4C8A9F32}"/>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1"/>
                <c:order val="1"/>
                <c:tx>
                  <c:strRef>
                    <c:extLst>
                      <c:ext uri="{02D57815-91ED-43cb-92C2-25804820EDAC}">
                        <c15:formulaRef>
                          <c15:sqref>'30.'!$C$7</c15:sqref>
                        </c15:formulaRef>
                      </c:ext>
                    </c:extLst>
                    <c:strCache>
                      <c:ptCount val="1"/>
                    </c:strCache>
                  </c:strRef>
                </c:tx>
                <c:spPr>
                  <a:ln w="38100" cap="rnd">
                    <a:solidFill>
                      <a:srgbClr val="006A7D"/>
                    </a:solidFill>
                    <a:prstDash val="dash"/>
                    <a:round/>
                  </a:ln>
                  <a:effectLst/>
                </c:spPr>
                <c:marker>
                  <c:symbol val="none"/>
                </c:marker>
                <c:cat>
                  <c:numRef>
                    <c:extLst>
                      <c:ext uri="{02D57815-91ED-43cb-92C2-25804820EDAC}">
                        <c15:formulaRef>
                          <c15:sqref>'30.'!$A$8:$A$41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'30.'!$C$8:$C$41</c15:sqref>
                        </c15:formulaRef>
                      </c:ext>
                    </c:extLst>
                    <c:numCache>
                      <c:formatCode>0</c:formatCode>
                      <c:ptCount val="34"/>
                    </c:numCache>
                  </c:numRef>
                </c:val>
                <c:smooth val="0"/>
                <c:extLst>
                  <c:ext xmlns:c16="http://schemas.microsoft.com/office/drawing/2014/chart" uri="{C3380CC4-5D6E-409C-BE32-E72D297353CC}">
                    <c16:uniqueId val="{00000001-E9B8-4B0A-9AC7-7CDE4C8A9F32}"/>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61144413799587E-2"/>
          <c:y val="5.8228443886856579E-2"/>
          <c:w val="0.94310906193078325"/>
          <c:h val="0.75353124999999999"/>
        </c:manualLayout>
      </c:layout>
      <c:lineChart>
        <c:grouping val="standard"/>
        <c:varyColors val="0"/>
        <c:ser>
          <c:idx val="2"/>
          <c:order val="0"/>
          <c:tx>
            <c:strRef>
              <c:f>'31.'!$B$7</c:f>
              <c:strCache>
                <c:ptCount val="1"/>
                <c:pt idx="0">
                  <c:v>K/I-kvot</c:v>
                </c:pt>
              </c:strCache>
            </c:strRef>
          </c:tx>
          <c:spPr>
            <a:ln w="38100" cap="sq">
              <a:solidFill>
                <a:srgbClr val="006A7D"/>
              </a:solidFill>
              <a:prstDash val="solid"/>
              <a:round/>
            </a:ln>
            <a:effectLst/>
          </c:spPr>
          <c:marker>
            <c:symbol val="none"/>
          </c:marker>
          <c:cat>
            <c:numRef>
              <c:f>'31.'!$A$8:$A$41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'31.'!$B$8:$B$41</c:f>
              <c:numCache>
                <c:formatCode>0</c:formatCode>
                <c:ptCount val="34"/>
                <c:pt idx="0">
                  <c:v>70.953092627325759</c:v>
                </c:pt>
                <c:pt idx="1">
                  <c:v>73.575650151001142</c:v>
                </c:pt>
                <c:pt idx="2">
                  <c:v>76.121015305136481</c:v>
                </c:pt>
                <c:pt idx="3">
                  <c:v>72.336476883303348</c:v>
                </c:pt>
                <c:pt idx="4">
                  <c:v>79.089644190146004</c:v>
                </c:pt>
                <c:pt idx="5">
                  <c:v>76.49816273895776</c:v>
                </c:pt>
                <c:pt idx="6">
                  <c:v>78.505404437271778</c:v>
                </c:pt>
                <c:pt idx="7">
                  <c:v>73.915741576038485</c:v>
                </c:pt>
                <c:pt idx="8">
                  <c:v>74.20345365887195</c:v>
                </c:pt>
                <c:pt idx="9">
                  <c:v>76.480405209319272</c:v>
                </c:pt>
                <c:pt idx="10">
                  <c:v>78.171595019498369</c:v>
                </c:pt>
                <c:pt idx="11">
                  <c:v>76.473344065126525</c:v>
                </c:pt>
                <c:pt idx="12">
                  <c:v>78.288132987472352</c:v>
                </c:pt>
                <c:pt idx="13">
                  <c:v>79.112942580855929</c:v>
                </c:pt>
                <c:pt idx="14">
                  <c:v>79.597265908071464</c:v>
                </c:pt>
                <c:pt idx="15">
                  <c:v>78.794068037261297</c:v>
                </c:pt>
                <c:pt idx="16">
                  <c:v>68.337681896783238</c:v>
                </c:pt>
                <c:pt idx="17">
                  <c:v>71.058327869615951</c:v>
                </c:pt>
                <c:pt idx="18">
                  <c:v>72.226582398601906</c:v>
                </c:pt>
                <c:pt idx="19">
                  <c:v>70.031983720534257</c:v>
                </c:pt>
                <c:pt idx="20">
                  <c:v>58.789695047027799</c:v>
                </c:pt>
                <c:pt idx="21">
                  <c:v>58.631798669123093</c:v>
                </c:pt>
                <c:pt idx="22">
                  <c:v>57.830617194261791</c:v>
                </c:pt>
                <c:pt idx="23">
                  <c:v>56.27389894478474</c:v>
                </c:pt>
                <c:pt idx="24">
                  <c:v>41.71561880552904</c:v>
                </c:pt>
                <c:pt idx="25">
                  <c:v>45.767425007442846</c:v>
                </c:pt>
                <c:pt idx="26">
                  <c:v>46.938913498199113</c:v>
                </c:pt>
                <c:pt idx="27">
                  <c:v>45.049111071399651</c:v>
                </c:pt>
                <c:pt idx="28">
                  <c:v>53.072477539928933</c:v>
                </c:pt>
                <c:pt idx="29">
                  <c:v>60.373135602863982</c:v>
                </c:pt>
                <c:pt idx="30">
                  <c:v>59.166530966651976</c:v>
                </c:pt>
                <c:pt idx="31">
                  <c:v>55.89415034127888</c:v>
                </c:pt>
                <c:pt idx="32">
                  <c:v>52.850834925695786</c:v>
                </c:pt>
                <c:pt idx="33">
                  <c:v>53.311789739327544</c:v>
                </c:pt>
              </c:numCache>
            </c:numRef>
          </c:val>
          <c:smooth val="0"/>
          <c:extLst>
            <c:ext xmlns:c16="http://schemas.microsoft.com/office/drawing/2014/chart" uri="{C3380CC4-5D6E-409C-BE32-E72D297353CC}">
              <c16:uniqueId val="{00000000-0DED-464B-82D6-977361FF0853}"/>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0"/>
                <c:order val="1"/>
                <c:tx>
                  <c:strRef>
                    <c:extLst>
                      <c:ext uri="{02D57815-91ED-43cb-92C2-25804820EDAC}">
                        <c15:formulaRef>
                          <c15:sqref>'31.'!$C$7</c15:sqref>
                        </c15:formulaRef>
                      </c:ext>
                    </c:extLst>
                    <c:strCache>
                      <c:ptCount val="1"/>
                    </c:strCache>
                  </c:strRef>
                </c:tx>
                <c:spPr>
                  <a:ln w="28575" cap="rnd">
                    <a:solidFill>
                      <a:srgbClr val="006A7D"/>
                    </a:solidFill>
                    <a:prstDash val="dash"/>
                    <a:round/>
                  </a:ln>
                  <a:effectLst/>
                </c:spPr>
                <c:marker>
                  <c:symbol val="none"/>
                </c:marker>
                <c:cat>
                  <c:numRef>
                    <c:extLst>
                      <c:ext uri="{02D57815-91ED-43cb-92C2-25804820EDAC}">
                        <c15:formulaRef>
                          <c15:sqref>'31.'!$A$8:$A$41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'31.'!$C$8:$C$41</c15:sqref>
                        </c15:formulaRef>
                      </c:ext>
                    </c:extLst>
                    <c:numCache>
                      <c:formatCode>0</c:formatCode>
                      <c:ptCount val="34"/>
                    </c:numCache>
                  </c:numRef>
                </c:val>
                <c:smooth val="0"/>
                <c:extLst>
                  <c:ext xmlns:c16="http://schemas.microsoft.com/office/drawing/2014/chart" uri="{C3380CC4-5D6E-409C-BE32-E72D297353CC}">
                    <c16:uniqueId val="{00000000-9E64-4E77-A571-D4C375F1DED3}"/>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3.4577861536797443E-3"/>
          <c:y val="0.87751314945594105"/>
          <c:w val="0.96456336933691589"/>
          <c:h val="0.1224868505440588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28578048179999E-2"/>
          <c:y val="5.4051356315901827E-2"/>
          <c:w val="0.94310906193078325"/>
          <c:h val="0.75353124999999999"/>
        </c:manualLayout>
      </c:layout>
      <c:lineChart>
        <c:grouping val="standard"/>
        <c:varyColors val="0"/>
        <c:ser>
          <c:idx val="4"/>
          <c:order val="0"/>
          <c:tx>
            <c:strRef>
              <c:f>'32.'!$B$7</c:f>
              <c:strCache>
                <c:ptCount val="1"/>
                <c:pt idx="0">
                  <c:v>Totalt</c:v>
                </c:pt>
              </c:strCache>
            </c:strRef>
          </c:tx>
          <c:spPr>
            <a:ln w="38100" cap="sq">
              <a:solidFill>
                <a:srgbClr val="006A7D"/>
              </a:solidFill>
              <a:prstDash val="solid"/>
              <a:round/>
            </a:ln>
            <a:effectLst/>
          </c:spPr>
          <c:marker>
            <c:symbol val="none"/>
          </c:marker>
          <c:cat>
            <c:numRef>
              <c:f>'32.'!$A$8:$A$41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'32.'!$B$8:$B$41</c:f>
              <c:numCache>
                <c:formatCode>#,##0</c:formatCode>
                <c:ptCount val="34"/>
                <c:pt idx="0">
                  <c:v>11.952454392496501</c:v>
                </c:pt>
                <c:pt idx="1">
                  <c:v>12.164810809986703</c:v>
                </c:pt>
                <c:pt idx="2">
                  <c:v>13.092032102282701</c:v>
                </c:pt>
                <c:pt idx="3">
                  <c:v>12.734594394594801</c:v>
                </c:pt>
                <c:pt idx="4">
                  <c:v>13.582573092741001</c:v>
                </c:pt>
                <c:pt idx="5">
                  <c:v>14.285285427114101</c:v>
                </c:pt>
                <c:pt idx="6">
                  <c:v>15.773325150584601</c:v>
                </c:pt>
                <c:pt idx="7">
                  <c:v>16.136036095843803</c:v>
                </c:pt>
                <c:pt idx="8">
                  <c:v>18.337227818334899</c:v>
                </c:pt>
                <c:pt idx="9">
                  <c:v>18.849584671065102</c:v>
                </c:pt>
                <c:pt idx="10">
                  <c:v>19.508726634053698</c:v>
                </c:pt>
                <c:pt idx="11">
                  <c:v>19.376341317077991</c:v>
                </c:pt>
                <c:pt idx="12">
                  <c:v>21.545968906789202</c:v>
                </c:pt>
                <c:pt idx="13">
                  <c:v>22.609538072069697</c:v>
                </c:pt>
                <c:pt idx="14">
                  <c:v>23.3176775546277</c:v>
                </c:pt>
                <c:pt idx="15">
                  <c:v>23.158794759766099</c:v>
                </c:pt>
                <c:pt idx="16">
                  <c:v>24.737001864349899</c:v>
                </c:pt>
                <c:pt idx="17">
                  <c:v>25.197292316849101</c:v>
                </c:pt>
                <c:pt idx="18">
                  <c:v>26.611393209286504</c:v>
                </c:pt>
                <c:pt idx="19">
                  <c:v>27.6299009905593</c:v>
                </c:pt>
                <c:pt idx="20">
                  <c:v>28.908520665677798</c:v>
                </c:pt>
                <c:pt idx="21">
                  <c:v>31.527279326529595</c:v>
                </c:pt>
                <c:pt idx="22">
                  <c:v>34.069421496149694</c:v>
                </c:pt>
                <c:pt idx="23">
                  <c:v>34.4324703369197</c:v>
                </c:pt>
                <c:pt idx="24">
                  <c:v>37.794229401339805</c:v>
                </c:pt>
                <c:pt idx="25">
                  <c:v>47.054742260039589</c:v>
                </c:pt>
                <c:pt idx="26">
                  <c:v>48.897136157479402</c:v>
                </c:pt>
                <c:pt idx="27">
                  <c:v>49.387972828899009</c:v>
                </c:pt>
                <c:pt idx="28">
                  <c:v>52.454506655076898</c:v>
                </c:pt>
                <c:pt idx="29">
                  <c:v>52.742097053314104</c:v>
                </c:pt>
                <c:pt idx="30" formatCode="0">
                  <c:v>51.470409380257998</c:v>
                </c:pt>
                <c:pt idx="31" formatCode="0">
                  <c:v>47.808407969977999</c:v>
                </c:pt>
                <c:pt idx="32">
                  <c:v>49.6743544123308</c:v>
                </c:pt>
                <c:pt idx="33" formatCode="0">
                  <c:v>49.281669626105703</c:v>
                </c:pt>
              </c:numCache>
            </c:numRef>
          </c:val>
          <c:smooth val="0"/>
          <c:extLst xmlns:c15="http://schemas.microsoft.com/office/drawing/2012/chart">
            <c:ext xmlns:c16="http://schemas.microsoft.com/office/drawing/2014/chart" uri="{C3380CC4-5D6E-409C-BE32-E72D297353CC}">
              <c16:uniqueId val="{00000000-DF66-448C-A009-23DA36E4254E}"/>
            </c:ext>
          </c:extLst>
        </c:ser>
        <c:ser>
          <c:idx val="5"/>
          <c:order val="1"/>
          <c:tx>
            <c:strRef>
              <c:f>'32.'!$C$7</c:f>
              <c:strCache>
                <c:ptCount val="1"/>
                <c:pt idx="0">
                  <c:v>Hushåll</c:v>
                </c:pt>
              </c:strCache>
            </c:strRef>
          </c:tx>
          <c:spPr>
            <a:ln w="38100" cap="sq">
              <a:solidFill>
                <a:srgbClr val="FFFF00"/>
              </a:solidFill>
              <a:prstDash val="solid"/>
              <a:round/>
            </a:ln>
            <a:effectLst>
              <a:outerShdw blurRad="50800" dist="50800" dir="5400000" algn="ctr" rotWithShape="0">
                <a:sysClr val="window" lastClr="FFFFFF"/>
              </a:outerShdw>
            </a:effectLst>
          </c:spPr>
          <c:marker>
            <c:symbol val="none"/>
          </c:marker>
          <c:cat>
            <c:numRef>
              <c:f>'32.'!$A$8:$A$41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'32.'!$C$8:$C$41</c:f>
              <c:numCache>
                <c:formatCode>#,##0</c:formatCode>
                <c:ptCount val="34"/>
                <c:pt idx="0">
                  <c:v>10.8191805584965</c:v>
                </c:pt>
                <c:pt idx="1">
                  <c:v>10.989623369986802</c:v>
                </c:pt>
                <c:pt idx="2">
                  <c:v>11.615869238760901</c:v>
                </c:pt>
                <c:pt idx="3">
                  <c:v>11.123834754120601</c:v>
                </c:pt>
                <c:pt idx="4">
                  <c:v>11.933951194881001</c:v>
                </c:pt>
                <c:pt idx="5">
                  <c:v>12.689431839114102</c:v>
                </c:pt>
                <c:pt idx="6">
                  <c:v>14.2515794829848</c:v>
                </c:pt>
                <c:pt idx="7">
                  <c:v>14.503819155116402</c:v>
                </c:pt>
                <c:pt idx="8">
                  <c:v>16.482904194271402</c:v>
                </c:pt>
                <c:pt idx="9">
                  <c:v>17.053442349625399</c:v>
                </c:pt>
                <c:pt idx="10">
                  <c:v>17.782606901723899</c:v>
                </c:pt>
                <c:pt idx="11">
                  <c:v>17.908760620908197</c:v>
                </c:pt>
                <c:pt idx="12">
                  <c:v>19.865247770389402</c:v>
                </c:pt>
                <c:pt idx="13">
                  <c:v>20.829043137699799</c:v>
                </c:pt>
                <c:pt idx="14">
                  <c:v>21.563625092337698</c:v>
                </c:pt>
                <c:pt idx="15">
                  <c:v>21.408282833086098</c:v>
                </c:pt>
                <c:pt idx="16">
                  <c:v>22.776137659249901</c:v>
                </c:pt>
                <c:pt idx="17">
                  <c:v>23.198654764039404</c:v>
                </c:pt>
                <c:pt idx="18">
                  <c:v>24.454743534346704</c:v>
                </c:pt>
                <c:pt idx="19">
                  <c:v>25.218385904149503</c:v>
                </c:pt>
                <c:pt idx="20">
                  <c:v>26.499949494787799</c:v>
                </c:pt>
                <c:pt idx="21">
                  <c:v>28.841588399619699</c:v>
                </c:pt>
                <c:pt idx="22">
                  <c:v>31.171139332209897</c:v>
                </c:pt>
                <c:pt idx="23">
                  <c:v>31.575212618849999</c:v>
                </c:pt>
                <c:pt idx="24">
                  <c:v>34.393310294399903</c:v>
                </c:pt>
                <c:pt idx="25">
                  <c:v>41.392458353879888</c:v>
                </c:pt>
                <c:pt idx="26">
                  <c:v>43.418737426409798</c:v>
                </c:pt>
                <c:pt idx="27">
                  <c:v>44.155835247550506</c:v>
                </c:pt>
                <c:pt idx="28">
                  <c:v>46.832951167770403</c:v>
                </c:pt>
                <c:pt idx="29">
                  <c:v>46.8778079809085</c:v>
                </c:pt>
                <c:pt idx="30" formatCode="0">
                  <c:v>45.712440711959395</c:v>
                </c:pt>
                <c:pt idx="31" formatCode="0">
                  <c:v>43.504205337837796</c:v>
                </c:pt>
                <c:pt idx="32">
                  <c:v>44.555492768245202</c:v>
                </c:pt>
                <c:pt idx="33" formatCode="0">
                  <c:v>43.557740949211393</c:v>
                </c:pt>
              </c:numCache>
            </c:numRef>
          </c:val>
          <c:smooth val="0"/>
          <c:extLst xmlns:c15="http://schemas.microsoft.com/office/drawing/2012/chart">
            <c:ext xmlns:c16="http://schemas.microsoft.com/office/drawing/2014/chart" uri="{C3380CC4-5D6E-409C-BE32-E72D297353CC}">
              <c16:uniqueId val="{00000001-DF66-448C-A009-23DA36E4254E}"/>
            </c:ext>
          </c:extLst>
        </c:ser>
        <c:ser>
          <c:idx val="6"/>
          <c:order val="2"/>
          <c:tx>
            <c:strRef>
              <c:f>'32.'!$D$7</c:f>
              <c:strCache>
                <c:ptCount val="1"/>
                <c:pt idx="0">
                  <c:v>Företag</c:v>
                </c:pt>
              </c:strCache>
            </c:strRef>
          </c:tx>
          <c:spPr>
            <a:ln w="38100" cap="rnd">
              <a:solidFill>
                <a:srgbClr val="753577"/>
              </a:solidFill>
              <a:prstDash val="solid"/>
              <a:round/>
            </a:ln>
            <a:effectLst/>
          </c:spPr>
          <c:marker>
            <c:symbol val="none"/>
          </c:marker>
          <c:dPt>
            <c:idx val="21"/>
            <c:marker>
              <c:symbol val="none"/>
            </c:marker>
            <c:bubble3D val="0"/>
            <c:spPr>
              <a:ln w="38100" cap="rnd">
                <a:solidFill>
                  <a:srgbClr val="753577"/>
                </a:solidFill>
                <a:round/>
              </a:ln>
              <a:effectLst/>
            </c:spPr>
            <c:extLst>
              <c:ext xmlns:c16="http://schemas.microsoft.com/office/drawing/2014/chart" uri="{C3380CC4-5D6E-409C-BE32-E72D297353CC}">
                <c16:uniqueId val="{00000001-A411-4979-A987-F7DA71C7D07A}"/>
              </c:ext>
            </c:extLst>
          </c:dPt>
          <c:cat>
            <c:numRef>
              <c:f>'32.'!$A$8:$A$41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'32.'!$D$8:$D$41</c:f>
              <c:numCache>
                <c:formatCode>#,##0</c:formatCode>
                <c:ptCount val="34"/>
                <c:pt idx="0">
                  <c:v>1.1332738339999999</c:v>
                </c:pt>
                <c:pt idx="1">
                  <c:v>1.1751874399998998</c:v>
                </c:pt>
                <c:pt idx="2">
                  <c:v>1.4761628635218</c:v>
                </c:pt>
                <c:pt idx="3">
                  <c:v>1.6107596404741999</c:v>
                </c:pt>
                <c:pt idx="4">
                  <c:v>1.6486218978600002</c:v>
                </c:pt>
                <c:pt idx="5">
                  <c:v>1.595853588</c:v>
                </c:pt>
                <c:pt idx="6">
                  <c:v>1.5217456675998</c:v>
                </c:pt>
                <c:pt idx="7">
                  <c:v>1.6322169407274001</c:v>
                </c:pt>
                <c:pt idx="8">
                  <c:v>1.8543236240634999</c:v>
                </c:pt>
                <c:pt idx="9">
                  <c:v>1.7961423214397001</c:v>
                </c:pt>
                <c:pt idx="10">
                  <c:v>1.7261197323298001</c:v>
                </c:pt>
                <c:pt idx="11">
                  <c:v>1.4675806961698001</c:v>
                </c:pt>
                <c:pt idx="12">
                  <c:v>1.6807211363997998</c:v>
                </c:pt>
                <c:pt idx="13">
                  <c:v>1.7804949343698999</c:v>
                </c:pt>
                <c:pt idx="14">
                  <c:v>1.75405246229</c:v>
                </c:pt>
                <c:pt idx="15">
                  <c:v>1.75051192668</c:v>
                </c:pt>
                <c:pt idx="16">
                  <c:v>1.9608642050999998</c:v>
                </c:pt>
                <c:pt idx="17">
                  <c:v>1.9986375528097</c:v>
                </c:pt>
                <c:pt idx="18">
                  <c:v>2.1566496749398003</c:v>
                </c:pt>
                <c:pt idx="19">
                  <c:v>2.4115150864097998</c:v>
                </c:pt>
                <c:pt idx="20">
                  <c:v>2.4085711708900002</c:v>
                </c:pt>
                <c:pt idx="21">
                  <c:v>2.6856909269098996</c:v>
                </c:pt>
                <c:pt idx="22">
                  <c:v>2.8982821639398004</c:v>
                </c:pt>
                <c:pt idx="23">
                  <c:v>2.8572577180697003</c:v>
                </c:pt>
                <c:pt idx="24">
                  <c:v>3.4009191069399001</c:v>
                </c:pt>
                <c:pt idx="25">
                  <c:v>5.6622839061597006</c:v>
                </c:pt>
                <c:pt idx="26">
                  <c:v>5.4783987310695998</c:v>
                </c:pt>
                <c:pt idx="27">
                  <c:v>5.2321375813484998</c:v>
                </c:pt>
                <c:pt idx="28">
                  <c:v>5.6215554873065008</c:v>
                </c:pt>
                <c:pt idx="29">
                  <c:v>5.8642890724056009</c:v>
                </c:pt>
                <c:pt idx="30" formatCode="0">
                  <c:v>5.7579686682986004</c:v>
                </c:pt>
                <c:pt idx="31" formatCode="0">
                  <c:v>4.3042026321401998</c:v>
                </c:pt>
                <c:pt idx="32">
                  <c:v>5.1188616440855998</c:v>
                </c:pt>
                <c:pt idx="33" formatCode="0">
                  <c:v>5.7239286768943005</c:v>
                </c:pt>
              </c:numCache>
            </c:numRef>
          </c:val>
          <c:smooth val="0"/>
          <c:extLst xmlns:c15="http://schemas.microsoft.com/office/drawing/2012/chart">
            <c:ext xmlns:c16="http://schemas.microsoft.com/office/drawing/2014/chart" uri="{C3380CC4-5D6E-409C-BE32-E72D297353CC}">
              <c16:uniqueId val="{00000002-DF66-448C-A009-23DA36E4254E}"/>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000000"/>
          </a:solidFill>
        </a:ln>
        <a:effectLst/>
      </c:spPr>
    </c:plotArea>
    <c:legend>
      <c:legendPos val="b"/>
      <c:layout>
        <c:manualLayout>
          <c:xMode val="edge"/>
          <c:yMode val="edge"/>
          <c:x val="0.12425359333201441"/>
          <c:y val="0.88563849702441932"/>
          <c:w val="0.75149277580522778"/>
          <c:h val="6.973824336647362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'33.'!$B$7</c:f>
              <c:strCache>
                <c:ptCount val="1"/>
                <c:pt idx="0">
                  <c:v>Avkastning på eget kapital</c:v>
                </c:pt>
              </c:strCache>
            </c:strRef>
          </c:tx>
          <c:spPr>
            <a:ln w="38100" cap="sq">
              <a:solidFill>
                <a:srgbClr val="006A7D"/>
              </a:solidFill>
              <a:prstDash val="solid"/>
              <a:round/>
            </a:ln>
            <a:effectLst/>
          </c:spPr>
          <c:marker>
            <c:symbol val="none"/>
          </c:marker>
          <c:cat>
            <c:numRef>
              <c:f>'33.'!$A$8:$A$41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'33.'!$B$8:$B$41</c:f>
              <c:numCache>
                <c:formatCode>0</c:formatCode>
                <c:ptCount val="34"/>
                <c:pt idx="0">
                  <c:v>28.454185559280049</c:v>
                </c:pt>
                <c:pt idx="1">
                  <c:v>21.184304346870224</c:v>
                </c:pt>
                <c:pt idx="2">
                  <c:v>19.452148951905773</c:v>
                </c:pt>
                <c:pt idx="3">
                  <c:v>6.7729562812658237</c:v>
                </c:pt>
                <c:pt idx="4">
                  <c:v>31.469940771676974</c:v>
                </c:pt>
                <c:pt idx="5">
                  <c:v>15.873101730609571</c:v>
                </c:pt>
                <c:pt idx="6">
                  <c:v>15.488795017509618</c:v>
                </c:pt>
                <c:pt idx="7">
                  <c:v>2.6635408945175656</c:v>
                </c:pt>
                <c:pt idx="8">
                  <c:v>35.637457117842622</c:v>
                </c:pt>
                <c:pt idx="9">
                  <c:v>18.092373450151534</c:v>
                </c:pt>
                <c:pt idx="10">
                  <c:v>17.352734094196869</c:v>
                </c:pt>
                <c:pt idx="11">
                  <c:v>10.872175483458447</c:v>
                </c:pt>
                <c:pt idx="12">
                  <c:v>30.276046125664745</c:v>
                </c:pt>
                <c:pt idx="13">
                  <c:v>15.967493988417056</c:v>
                </c:pt>
                <c:pt idx="14">
                  <c:v>15.113055816123053</c:v>
                </c:pt>
                <c:pt idx="15">
                  <c:v>4.5844118565971756</c:v>
                </c:pt>
                <c:pt idx="16">
                  <c:v>24.596137546368134</c:v>
                </c:pt>
                <c:pt idx="17">
                  <c:v>9.9663279429633214</c:v>
                </c:pt>
                <c:pt idx="18">
                  <c:v>12.920286088584609</c:v>
                </c:pt>
                <c:pt idx="19">
                  <c:v>3.2943068128553521</c:v>
                </c:pt>
                <c:pt idx="20">
                  <c:v>23.006636764765702</c:v>
                </c:pt>
                <c:pt idx="21">
                  <c:v>15.582804301005298</c:v>
                </c:pt>
                <c:pt idx="22">
                  <c:v>14.825000592518139</c:v>
                </c:pt>
                <c:pt idx="23">
                  <c:v>2.5356509083538663</c:v>
                </c:pt>
                <c:pt idx="24">
                  <c:v>22.272002822362946</c:v>
                </c:pt>
                <c:pt idx="25">
                  <c:v>17.536823324044409</c:v>
                </c:pt>
                <c:pt idx="26">
                  <c:v>16.898216160418777</c:v>
                </c:pt>
                <c:pt idx="27">
                  <c:v>10.110677481524373</c:v>
                </c:pt>
                <c:pt idx="28">
                  <c:v>27.127221403889344</c:v>
                </c:pt>
                <c:pt idx="29">
                  <c:v>17.588713407030703</c:v>
                </c:pt>
                <c:pt idx="30">
                  <c:v>17.121785839576642</c:v>
                </c:pt>
                <c:pt idx="31">
                  <c:v>17.468061024642317</c:v>
                </c:pt>
                <c:pt idx="32">
                  <c:v>25.272074699772396</c:v>
                </c:pt>
                <c:pt idx="33">
                  <c:v>16.147255456267693</c:v>
                </c:pt>
              </c:numCache>
            </c:numRef>
          </c:val>
          <c:smooth val="0"/>
          <c:extLst>
            <c:ext xmlns:c16="http://schemas.microsoft.com/office/drawing/2014/chart" uri="{C3380CC4-5D6E-409C-BE32-E72D297353CC}">
              <c16:uniqueId val="{00000000-04A7-4F16-82E8-181B094422E5}"/>
            </c:ext>
          </c:extLst>
        </c:ser>
        <c:ser>
          <c:idx val="1"/>
          <c:order val="1"/>
          <c:tx>
            <c:strRef>
              <c:f>'33.'!$C$7</c:f>
              <c:strCache>
                <c:ptCount val="1"/>
                <c:pt idx="0">
                  <c:v>Avkastning på eget kapital, glidande medelvärde</c:v>
                </c:pt>
              </c:strCache>
            </c:strRef>
          </c:tx>
          <c:spPr>
            <a:ln w="38100" cap="rnd">
              <a:solidFill>
                <a:srgbClr val="006A7D"/>
              </a:solidFill>
              <a:prstDash val="dash"/>
              <a:round/>
            </a:ln>
            <a:effectLst/>
          </c:spPr>
          <c:marker>
            <c:symbol val="none"/>
          </c:marker>
          <c:cat>
            <c:numRef>
              <c:f>'33.'!$A$8:$A$41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'33.'!$C$8:$C$41</c:f>
              <c:numCache>
                <c:formatCode>0</c:formatCode>
                <c:ptCount val="34"/>
                <c:pt idx="0">
                  <c:v>28.454185559280049</c:v>
                </c:pt>
                <c:pt idx="1">
                  <c:v>24.819244953075135</c:v>
                </c:pt>
                <c:pt idx="2">
                  <c:v>23.030212952685346</c:v>
                </c:pt>
                <c:pt idx="3">
                  <c:v>18.965898784830465</c:v>
                </c:pt>
                <c:pt idx="4">
                  <c:v>19.7198375879297</c:v>
                </c:pt>
                <c:pt idx="5">
                  <c:v>18.392036933864535</c:v>
                </c:pt>
                <c:pt idx="6">
                  <c:v>17.401198450265497</c:v>
                </c:pt>
                <c:pt idx="7">
                  <c:v>16.37384460357843</c:v>
                </c:pt>
                <c:pt idx="8">
                  <c:v>17.415723690119844</c:v>
                </c:pt>
                <c:pt idx="9">
                  <c:v>17.970541620005335</c:v>
                </c:pt>
                <c:pt idx="10">
                  <c:v>18.436526389177146</c:v>
                </c:pt>
                <c:pt idx="11">
                  <c:v>20.48868503641237</c:v>
                </c:pt>
                <c:pt idx="12">
                  <c:v>19.1483322883679</c:v>
                </c:pt>
                <c:pt idx="13">
                  <c:v>18.61711242293428</c:v>
                </c:pt>
                <c:pt idx="14">
                  <c:v>18.057192853415824</c:v>
                </c:pt>
                <c:pt idx="15">
                  <c:v>16.485251946700508</c:v>
                </c:pt>
                <c:pt idx="16">
                  <c:v>15.065274801876354</c:v>
                </c:pt>
                <c:pt idx="17">
                  <c:v>13.56498329051292</c:v>
                </c:pt>
                <c:pt idx="18">
                  <c:v>13.01679085862831</c:v>
                </c:pt>
                <c:pt idx="19">
                  <c:v>12.694264597692856</c:v>
                </c:pt>
                <c:pt idx="20">
                  <c:v>12.296889402292246</c:v>
                </c:pt>
                <c:pt idx="21">
                  <c:v>13.701008491802739</c:v>
                </c:pt>
                <c:pt idx="22">
                  <c:v>14.177187117786122</c:v>
                </c:pt>
                <c:pt idx="23">
                  <c:v>13.98752314166075</c:v>
                </c:pt>
                <c:pt idx="24">
                  <c:v>13.803864656060064</c:v>
                </c:pt>
                <c:pt idx="25">
                  <c:v>14.292369411819841</c:v>
                </c:pt>
                <c:pt idx="26">
                  <c:v>14.810673303794999</c:v>
                </c:pt>
                <c:pt idx="27">
                  <c:v>16.704429947087625</c:v>
                </c:pt>
                <c:pt idx="28">
                  <c:v>17.918234592469226</c:v>
                </c:pt>
                <c:pt idx="29">
                  <c:v>17.931207113215798</c:v>
                </c:pt>
                <c:pt idx="30">
                  <c:v>17.987099533005264</c:v>
                </c:pt>
                <c:pt idx="31">
                  <c:v>19.993528213781143</c:v>
                </c:pt>
                <c:pt idx="32">
                  <c:v>19.362658742755514</c:v>
                </c:pt>
                <c:pt idx="33">
                  <c:v>19.002294255064761</c:v>
                </c:pt>
              </c:numCache>
            </c:numRef>
          </c:val>
          <c:smooth val="0"/>
          <c:extLst>
            <c:ext xmlns:c16="http://schemas.microsoft.com/office/drawing/2014/chart" uri="{C3380CC4-5D6E-409C-BE32-E72D297353CC}">
              <c16:uniqueId val="{00000001-04A7-4F16-82E8-181B094422E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32978659349546E-2"/>
          <c:y val="6.240992657858993E-2"/>
          <c:w val="0.94310906193078325"/>
          <c:h val="0.75353124999999999"/>
        </c:manualLayout>
      </c:layout>
      <c:lineChart>
        <c:grouping val="standard"/>
        <c:varyColors val="0"/>
        <c:ser>
          <c:idx val="0"/>
          <c:order val="0"/>
          <c:tx>
            <c:strRef>
              <c:f>'34.'!$B$7</c:f>
              <c:strCache>
                <c:ptCount val="1"/>
                <c:pt idx="0">
                  <c:v>Totalt</c:v>
                </c:pt>
              </c:strCache>
            </c:strRef>
          </c:tx>
          <c:spPr>
            <a:ln w="38100" cap="sq">
              <a:solidFill>
                <a:srgbClr val="006A7D"/>
              </a:solidFill>
              <a:prstDash val="solid"/>
              <a:round/>
            </a:ln>
            <a:effectLst/>
          </c:spPr>
          <c:marker>
            <c:symbol val="none"/>
          </c:marker>
          <c:cat>
            <c:numRef>
              <c:f>'34.'!$A$8:$A$41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'34.'!$B$8:$B$41</c:f>
              <c:numCache>
                <c:formatCode>0</c:formatCode>
                <c:ptCount val="34"/>
                <c:pt idx="0">
                  <c:v>23.160014695091597</c:v>
                </c:pt>
                <c:pt idx="1">
                  <c:v>23.544834742993402</c:v>
                </c:pt>
                <c:pt idx="2">
                  <c:v>23.180971676965697</c:v>
                </c:pt>
                <c:pt idx="3">
                  <c:v>24.7450879090906</c:v>
                </c:pt>
                <c:pt idx="4">
                  <c:v>24.828425851165701</c:v>
                </c:pt>
                <c:pt idx="5">
                  <c:v>26.109814071442496</c:v>
                </c:pt>
                <c:pt idx="6">
                  <c:v>26.245115965650601</c:v>
                </c:pt>
                <c:pt idx="7">
                  <c:v>27.260006504505402</c:v>
                </c:pt>
                <c:pt idx="8">
                  <c:v>27.712792703548402</c:v>
                </c:pt>
                <c:pt idx="9">
                  <c:v>28.103386094733999</c:v>
                </c:pt>
                <c:pt idx="10">
                  <c:v>28.083533531015998</c:v>
                </c:pt>
                <c:pt idx="11">
                  <c:v>29.744675715888</c:v>
                </c:pt>
                <c:pt idx="12">
                  <c:v>30.157410705173401</c:v>
                </c:pt>
                <c:pt idx="13">
                  <c:v>30.627826576998199</c:v>
                </c:pt>
                <c:pt idx="14">
                  <c:v>30.929525746338804</c:v>
                </c:pt>
                <c:pt idx="15">
                  <c:v>31.502980610909201</c:v>
                </c:pt>
                <c:pt idx="16">
                  <c:v>31.482340284914599</c:v>
                </c:pt>
                <c:pt idx="17">
                  <c:v>31.738408881046997</c:v>
                </c:pt>
                <c:pt idx="18">
                  <c:v>31.670096824943602</c:v>
                </c:pt>
                <c:pt idx="19">
                  <c:v>31.948480960178902</c:v>
                </c:pt>
                <c:pt idx="20">
                  <c:v>31.263921530983602</c:v>
                </c:pt>
                <c:pt idx="21">
                  <c:v>31.149526997597398</c:v>
                </c:pt>
                <c:pt idx="22">
                  <c:v>31.1092807511986</c:v>
                </c:pt>
                <c:pt idx="23">
                  <c:v>30.748802325239801</c:v>
                </c:pt>
                <c:pt idx="24">
                  <c:v>30.598751002529202</c:v>
                </c:pt>
                <c:pt idx="25">
                  <c:v>31.805559698425405</c:v>
                </c:pt>
                <c:pt idx="26">
                  <c:v>31.828260615581002</c:v>
                </c:pt>
                <c:pt idx="27">
                  <c:v>33.472605023123904</c:v>
                </c:pt>
                <c:pt idx="28">
                  <c:v>33.263772480232298</c:v>
                </c:pt>
                <c:pt idx="29">
                  <c:v>33.411526598364404</c:v>
                </c:pt>
                <c:pt idx="30">
                  <c:v>32.839783354417804</c:v>
                </c:pt>
                <c:pt idx="31">
                  <c:v>34.717941898981103</c:v>
                </c:pt>
                <c:pt idx="32">
                  <c:v>34.499196720726999</c:v>
                </c:pt>
                <c:pt idx="33">
                  <c:v>34.863097855110198</c:v>
                </c:pt>
              </c:numCache>
            </c:numRef>
          </c:val>
          <c:smooth val="0"/>
          <c:extLst>
            <c:ext xmlns:c16="http://schemas.microsoft.com/office/drawing/2014/chart" uri="{C3380CC4-5D6E-409C-BE32-E72D297353CC}">
              <c16:uniqueId val="{00000000-2FCF-49B4-9BA1-7360EF7C9535}"/>
            </c:ext>
          </c:extLst>
        </c:ser>
        <c:ser>
          <c:idx val="1"/>
          <c:order val="1"/>
          <c:tx>
            <c:strRef>
              <c:f>'34.'!$C$7</c:f>
              <c:strCache>
                <c:ptCount val="1"/>
                <c:pt idx="0">
                  <c:v>Företag</c:v>
                </c:pt>
              </c:strCache>
            </c:strRef>
          </c:tx>
          <c:spPr>
            <a:ln w="38100" cap="sq">
              <a:solidFill>
                <a:srgbClr val="6E2B62"/>
              </a:solidFill>
              <a:prstDash val="solid"/>
              <a:round/>
            </a:ln>
            <a:effectLst/>
          </c:spPr>
          <c:marker>
            <c:symbol val="none"/>
          </c:marker>
          <c:cat>
            <c:numRef>
              <c:f>'34.'!$A$8:$A$41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'34.'!$C$8:$C$41</c:f>
              <c:numCache>
                <c:formatCode>0</c:formatCode>
                <c:ptCount val="34"/>
                <c:pt idx="0">
                  <c:v>9.6205383021771009</c:v>
                </c:pt>
                <c:pt idx="1">
                  <c:v>9.6360108147401995</c:v>
                </c:pt>
                <c:pt idx="2">
                  <c:v>9.2645479670996007</c:v>
                </c:pt>
                <c:pt idx="3">
                  <c:v>9.7900354110885015</c:v>
                </c:pt>
                <c:pt idx="4">
                  <c:v>9.7293777813570994</c:v>
                </c:pt>
                <c:pt idx="5">
                  <c:v>10.267621862824699</c:v>
                </c:pt>
                <c:pt idx="6">
                  <c:v>10.1453489806607</c:v>
                </c:pt>
                <c:pt idx="7">
                  <c:v>10.463233473282699</c:v>
                </c:pt>
                <c:pt idx="8">
                  <c:v>10.5732854710065</c:v>
                </c:pt>
                <c:pt idx="9">
                  <c:v>10.500265451420399</c:v>
                </c:pt>
                <c:pt idx="10">
                  <c:v>10.333446736662102</c:v>
                </c:pt>
                <c:pt idx="11">
                  <c:v>11.817104182683201</c:v>
                </c:pt>
                <c:pt idx="12">
                  <c:v>12.845628774371301</c:v>
                </c:pt>
                <c:pt idx="13">
                  <c:v>12.928792847464297</c:v>
                </c:pt>
                <c:pt idx="14">
                  <c:v>12.931010972129002</c:v>
                </c:pt>
                <c:pt idx="15">
                  <c:v>13.150282793310399</c:v>
                </c:pt>
                <c:pt idx="16">
                  <c:v>13.2956057325882</c:v>
                </c:pt>
                <c:pt idx="17">
                  <c:v>13.725275006129301</c:v>
                </c:pt>
                <c:pt idx="18">
                  <c:v>13.823072063480298</c:v>
                </c:pt>
                <c:pt idx="19">
                  <c:v>14.234829028779801</c:v>
                </c:pt>
                <c:pt idx="20">
                  <c:v>13.714648604795601</c:v>
                </c:pt>
                <c:pt idx="21">
                  <c:v>13.6102811156108</c:v>
                </c:pt>
                <c:pt idx="22">
                  <c:v>13.505214434909101</c:v>
                </c:pt>
                <c:pt idx="23">
                  <c:v>13.469203684299599</c:v>
                </c:pt>
                <c:pt idx="24">
                  <c:v>13.542246506081002</c:v>
                </c:pt>
                <c:pt idx="25">
                  <c:v>14.442841237307201</c:v>
                </c:pt>
                <c:pt idx="26">
                  <c:v>14.5721298906182</c:v>
                </c:pt>
                <c:pt idx="27">
                  <c:v>16.153874239254399</c:v>
                </c:pt>
                <c:pt idx="28">
                  <c:v>16.140316123107798</c:v>
                </c:pt>
                <c:pt idx="29">
                  <c:v>16.263939547955001</c:v>
                </c:pt>
                <c:pt idx="30">
                  <c:v>16.217070114327999</c:v>
                </c:pt>
                <c:pt idx="31">
                  <c:v>18.3193143701968</c:v>
                </c:pt>
                <c:pt idx="32">
                  <c:v>18.474692527901297</c:v>
                </c:pt>
                <c:pt idx="33">
                  <c:v>18.683526854562</c:v>
                </c:pt>
              </c:numCache>
            </c:numRef>
          </c:val>
          <c:smooth val="0"/>
          <c:extLst>
            <c:ext xmlns:c16="http://schemas.microsoft.com/office/drawing/2014/chart" uri="{C3380CC4-5D6E-409C-BE32-E72D297353CC}">
              <c16:uniqueId val="{00000001-2FCF-49B4-9BA1-7360EF7C9535}"/>
            </c:ext>
          </c:extLst>
        </c:ser>
        <c:ser>
          <c:idx val="2"/>
          <c:order val="2"/>
          <c:tx>
            <c:strRef>
              <c:f>'34.'!$D$7</c:f>
              <c:strCache>
                <c:ptCount val="1"/>
                <c:pt idx="0">
                  <c:v>Hushåll</c:v>
                </c:pt>
              </c:strCache>
            </c:strRef>
          </c:tx>
          <c:spPr>
            <a:ln w="38100" cap="rnd">
              <a:solidFill>
                <a:srgbClr val="F7EA48"/>
              </a:solidFill>
              <a:prstDash val="solid"/>
              <a:round/>
            </a:ln>
            <a:effectLst/>
          </c:spPr>
          <c:marker>
            <c:symbol val="none"/>
          </c:marker>
          <c:cat>
            <c:numRef>
              <c:f>'34.'!$A$8:$A$41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'34.'!$D$8:$D$41</c:f>
              <c:numCache>
                <c:formatCode>0</c:formatCode>
                <c:ptCount val="34"/>
                <c:pt idx="0">
                  <c:v>13.5394763929145</c:v>
                </c:pt>
                <c:pt idx="1">
                  <c:v>13.9088239282532</c:v>
                </c:pt>
                <c:pt idx="2">
                  <c:v>13.9164237098661</c:v>
                </c:pt>
                <c:pt idx="3">
                  <c:v>14.9550524980021</c:v>
                </c:pt>
                <c:pt idx="4">
                  <c:v>15.0990480698086</c:v>
                </c:pt>
                <c:pt idx="5">
                  <c:v>15.842192208617799</c:v>
                </c:pt>
                <c:pt idx="6">
                  <c:v>16.099766984989902</c:v>
                </c:pt>
                <c:pt idx="7">
                  <c:v>16.796773031222699</c:v>
                </c:pt>
                <c:pt idx="8">
                  <c:v>17.139507232541902</c:v>
                </c:pt>
                <c:pt idx="9">
                  <c:v>17.603120643313598</c:v>
                </c:pt>
                <c:pt idx="10">
                  <c:v>17.750086794353898</c:v>
                </c:pt>
                <c:pt idx="11">
                  <c:v>17.927571533204798</c:v>
                </c:pt>
                <c:pt idx="12">
                  <c:v>17.311781930802102</c:v>
                </c:pt>
                <c:pt idx="13">
                  <c:v>17.699033729533898</c:v>
                </c:pt>
                <c:pt idx="14">
                  <c:v>17.998514774209802</c:v>
                </c:pt>
                <c:pt idx="15">
                  <c:v>18.352697817598802</c:v>
                </c:pt>
                <c:pt idx="16">
                  <c:v>18.186734552326399</c:v>
                </c:pt>
                <c:pt idx="17">
                  <c:v>18.013133874917703</c:v>
                </c:pt>
                <c:pt idx="18">
                  <c:v>17.847024761463302</c:v>
                </c:pt>
                <c:pt idx="19">
                  <c:v>17.713651931399102</c:v>
                </c:pt>
                <c:pt idx="20">
                  <c:v>17.549272926187999</c:v>
                </c:pt>
                <c:pt idx="21">
                  <c:v>17.539245881986599</c:v>
                </c:pt>
                <c:pt idx="22">
                  <c:v>17.604066316289501</c:v>
                </c:pt>
                <c:pt idx="23">
                  <c:v>17.2795986409402</c:v>
                </c:pt>
                <c:pt idx="24">
                  <c:v>17.056504496448202</c:v>
                </c:pt>
                <c:pt idx="25">
                  <c:v>17.362718461118202</c:v>
                </c:pt>
                <c:pt idx="26">
                  <c:v>17.256130724962798</c:v>
                </c:pt>
                <c:pt idx="27">
                  <c:v>17.318730783869498</c:v>
                </c:pt>
                <c:pt idx="28">
                  <c:v>17.1234563571245</c:v>
                </c:pt>
                <c:pt idx="29">
                  <c:v>17.147587050409403</c:v>
                </c:pt>
                <c:pt idx="30">
                  <c:v>16.622713240089801</c:v>
                </c:pt>
                <c:pt idx="31">
                  <c:v>16.398627528784299</c:v>
                </c:pt>
                <c:pt idx="32">
                  <c:v>16.024504192825702</c:v>
                </c:pt>
                <c:pt idx="33">
                  <c:v>16.179571000548201</c:v>
                </c:pt>
              </c:numCache>
            </c:numRef>
          </c:val>
          <c:smooth val="0"/>
          <c:extLst>
            <c:ext xmlns:c16="http://schemas.microsoft.com/office/drawing/2014/chart" uri="{C3380CC4-5D6E-409C-BE32-E72D297353CC}">
              <c16:uniqueId val="{00000002-2FCF-49B4-9BA1-7360EF7C953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721738834"/>
          <c:y val="0.89760394401555799"/>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848277091718312E-2"/>
          <c:y val="5.8230009772742196E-2"/>
          <c:w val="0.94310906193078325"/>
          <c:h val="0.75353124999999999"/>
        </c:manualLayout>
      </c:layout>
      <c:lineChart>
        <c:grouping val="standard"/>
        <c:varyColors val="0"/>
        <c:ser>
          <c:idx val="2"/>
          <c:order val="0"/>
          <c:tx>
            <c:strRef>
              <c:f>'35.'!$B$7</c:f>
              <c:strCache>
                <c:ptCount val="1"/>
                <c:pt idx="0">
                  <c:v>Problemlån</c:v>
                </c:pt>
              </c:strCache>
            </c:strRef>
          </c:tx>
          <c:spPr>
            <a:ln w="38100" cap="sq">
              <a:solidFill>
                <a:srgbClr val="F8971D"/>
              </a:solidFill>
              <a:prstDash val="solid"/>
              <a:round/>
            </a:ln>
            <a:effectLst/>
          </c:spPr>
          <c:marker>
            <c:symbol val="none"/>
          </c:marker>
          <c:cat>
            <c:numRef>
              <c:f>'35.'!$A$8:$A$41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'35.'!$B$8:$B$41</c:f>
              <c:numCache>
                <c:formatCode>0.00</c:formatCode>
                <c:ptCount val="34"/>
                <c:pt idx="0">
                  <c:v>0.23757129556260942</c:v>
                </c:pt>
                <c:pt idx="1">
                  <c:v>0.19758839488153665</c:v>
                </c:pt>
                <c:pt idx="2">
                  <c:v>0.19302078167857503</c:v>
                </c:pt>
                <c:pt idx="3">
                  <c:v>0.12626450947870943</c:v>
                </c:pt>
                <c:pt idx="4">
                  <c:v>0.11474721954867668</c:v>
                </c:pt>
                <c:pt idx="5">
                  <c:v>0.16102226570739633</c:v>
                </c:pt>
                <c:pt idx="6">
                  <c:v>0.14712185375187198</c:v>
                </c:pt>
                <c:pt idx="7">
                  <c:v>9.6031491566011554E-2</c:v>
                </c:pt>
                <c:pt idx="8">
                  <c:v>8.9890230598761556E-2</c:v>
                </c:pt>
                <c:pt idx="9">
                  <c:v>0.12996021467076602</c:v>
                </c:pt>
                <c:pt idx="10">
                  <c:v>0.12757268764063609</c:v>
                </c:pt>
                <c:pt idx="11">
                  <c:v>7.1376411877529633E-2</c:v>
                </c:pt>
                <c:pt idx="12">
                  <c:v>0.12721658495363661</c:v>
                </c:pt>
                <c:pt idx="13">
                  <c:v>0.30146840258862423</c:v>
                </c:pt>
                <c:pt idx="14">
                  <c:v>0.24418426185592873</c:v>
                </c:pt>
                <c:pt idx="15">
                  <c:v>0.83851727396344156</c:v>
                </c:pt>
                <c:pt idx="16">
                  <c:v>0.20609609901708015</c:v>
                </c:pt>
                <c:pt idx="17">
                  <c:v>0.19607631801128372</c:v>
                </c:pt>
                <c:pt idx="18">
                  <c:v>0.71775000124423272</c:v>
                </c:pt>
                <c:pt idx="19">
                  <c:v>0.70133028660502361</c:v>
                </c:pt>
                <c:pt idx="20">
                  <c:v>0.76842959073509232</c:v>
                </c:pt>
                <c:pt idx="21">
                  <c:v>0.74615827446511274</c:v>
                </c:pt>
                <c:pt idx="22">
                  <c:v>1.0307167561622987</c:v>
                </c:pt>
                <c:pt idx="23">
                  <c:v>0.83499697931519112</c:v>
                </c:pt>
                <c:pt idx="24">
                  <c:v>1.2216654401145191</c:v>
                </c:pt>
                <c:pt idx="25">
                  <c:v>1.1723490525778268</c:v>
                </c:pt>
                <c:pt idx="26">
                  <c:v>1.2450781854107025</c:v>
                </c:pt>
                <c:pt idx="27">
                  <c:v>0.85440478759213778</c:v>
                </c:pt>
                <c:pt idx="28">
                  <c:v>1.2666868221739471</c:v>
                </c:pt>
                <c:pt idx="29">
                  <c:v>1.2662792770778524</c:v>
                </c:pt>
                <c:pt idx="30">
                  <c:v>1.1516630939594845</c:v>
                </c:pt>
                <c:pt idx="31">
                  <c:v>1.1738252847327455</c:v>
                </c:pt>
                <c:pt idx="32">
                  <c:v>1.0595727502945604</c:v>
                </c:pt>
                <c:pt idx="33">
                  <c:v>0.91874749729927774</c:v>
                </c:pt>
              </c:numCache>
            </c:numRef>
          </c:val>
          <c:smooth val="0"/>
          <c:extLst>
            <c:ext xmlns:c16="http://schemas.microsoft.com/office/drawing/2014/chart" uri="{C3380CC4-5D6E-409C-BE32-E72D297353CC}">
              <c16:uniqueId val="{00000000-EA24-46BE-87BC-1C4720369094}"/>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0"/>
                <c:order val="1"/>
                <c:tx>
                  <c:strRef>
                    <c:extLst>
                      <c:ext uri="{02D57815-91ED-43cb-92C2-25804820EDAC}">
                        <c15:formulaRef>
                          <c15:sqref>'35.'!$C$7</c15:sqref>
                        </c15:formulaRef>
                      </c:ext>
                    </c:extLst>
                    <c:strCache>
                      <c:ptCount val="1"/>
                    </c:strCache>
                  </c:strRef>
                </c:tx>
                <c:spPr>
                  <a:ln w="28575" cap="rnd">
                    <a:solidFill>
                      <a:srgbClr val="006A7D"/>
                    </a:solidFill>
                    <a:round/>
                  </a:ln>
                  <a:effectLst/>
                </c:spPr>
                <c:marker>
                  <c:symbol val="none"/>
                </c:marker>
                <c:cat>
                  <c:numRef>
                    <c:extLst>
                      <c:ext uri="{02D57815-91ED-43cb-92C2-25804820EDAC}">
                        <c15:formulaRef>
                          <c15:sqref>'35.'!$A$8:$A$41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'35.'!$C$8:$C$41</c15:sqref>
                        </c15:formulaRef>
                      </c:ext>
                    </c:extLst>
                    <c:numCache>
                      <c:formatCode>0.00</c:formatCode>
                      <c:ptCount val="34"/>
                    </c:numCache>
                  </c:numRef>
                </c:val>
                <c:smooth val="0"/>
                <c:extLst>
                  <c:ext xmlns:c16="http://schemas.microsoft.com/office/drawing/2014/chart" uri="{C3380CC4-5D6E-409C-BE32-E72D297353CC}">
                    <c16:uniqueId val="{00000001-6F56-4742-83EC-273F2C72F103}"/>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1196928998568127"/>
          <c:y val="0.90306440219005524"/>
          <c:w val="0.77324431487394341"/>
          <c:h val="9.6935551551353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'4.'!$B$7</c:f>
              <c:strCache>
                <c:ptCount val="1"/>
                <c:pt idx="0">
                  <c:v>Totalt</c:v>
                </c:pt>
              </c:strCache>
            </c:strRef>
          </c:tx>
          <c:spPr>
            <a:ln w="38100" cap="sq">
              <a:solidFill>
                <a:srgbClr val="006A7D"/>
              </a:solidFill>
              <a:prstDash val="solid"/>
              <a:round/>
            </a:ln>
            <a:effectLst/>
          </c:spPr>
          <c:marker>
            <c:symbol val="none"/>
          </c:marker>
          <c:cat>
            <c:numRef>
              <c:f>'4.'!$A$8:$A$37</c:f>
              <c:numCache>
                <c:formatCode>mmm\-yy</c:formatCode>
                <c:ptCount val="3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numCache>
            </c:numRef>
          </c:cat>
          <c:val>
            <c:numRef>
              <c:f>'4.'!$B$8:$B$37</c:f>
              <c:numCache>
                <c:formatCode>0.0</c:formatCode>
                <c:ptCount val="30"/>
                <c:pt idx="0">
                  <c:v>5.6186980287347144</c:v>
                </c:pt>
                <c:pt idx="1">
                  <c:v>7.4091955584043134</c:v>
                </c:pt>
                <c:pt idx="2">
                  <c:v>8.2427754029614562</c:v>
                </c:pt>
                <c:pt idx="3">
                  <c:v>7.4678308171711949</c:v>
                </c:pt>
                <c:pt idx="4">
                  <c:v>7.2751385229092635</c:v>
                </c:pt>
                <c:pt idx="5">
                  <c:v>5.7142132005275181</c:v>
                </c:pt>
                <c:pt idx="6">
                  <c:v>4.9051329694512757</c:v>
                </c:pt>
                <c:pt idx="7">
                  <c:v>5.4238090656558047</c:v>
                </c:pt>
                <c:pt idx="8">
                  <c:v>7.3270777165868495</c:v>
                </c:pt>
                <c:pt idx="9">
                  <c:v>8.9394945810035829</c:v>
                </c:pt>
                <c:pt idx="10">
                  <c:v>8.4855238858523752</c:v>
                </c:pt>
                <c:pt idx="11">
                  <c:v>7.9253494320180362</c:v>
                </c:pt>
                <c:pt idx="12">
                  <c:v>7.2378040078532324</c:v>
                </c:pt>
                <c:pt idx="13">
                  <c:v>6.0715262640286261</c:v>
                </c:pt>
                <c:pt idx="14">
                  <c:v>6.0733196337825257</c:v>
                </c:pt>
                <c:pt idx="15">
                  <c:v>5.4840049417660852</c:v>
                </c:pt>
                <c:pt idx="16">
                  <c:v>5.1926640490183029</c:v>
                </c:pt>
                <c:pt idx="17">
                  <c:v>2.7946912350560904</c:v>
                </c:pt>
                <c:pt idx="18">
                  <c:v>2.0538295128742723</c:v>
                </c:pt>
                <c:pt idx="19">
                  <c:v>1.5437370685043694</c:v>
                </c:pt>
                <c:pt idx="20">
                  <c:v>1.344056003548233</c:v>
                </c:pt>
                <c:pt idx="21">
                  <c:v>2.640208587881343</c:v>
                </c:pt>
                <c:pt idx="22">
                  <c:v>3.9560696149384178</c:v>
                </c:pt>
                <c:pt idx="23">
                  <c:v>3.9993611839514775</c:v>
                </c:pt>
                <c:pt idx="24">
                  <c:v>4.9385714580828743</c:v>
                </c:pt>
                <c:pt idx="25">
                  <c:v>6.4180278264845292</c:v>
                </c:pt>
                <c:pt idx="26">
                  <c:v>4.2614005111673681</c:v>
                </c:pt>
                <c:pt idx="27">
                  <c:v>5.7707887826801096</c:v>
                </c:pt>
                <c:pt idx="28">
                  <c:v>2.7406716613474602</c:v>
                </c:pt>
                <c:pt idx="29">
                  <c:v>2.0483282070851798</c:v>
                </c:pt>
              </c:numCache>
            </c:numRef>
          </c:val>
          <c:smooth val="0"/>
          <c:extLst>
            <c:ext xmlns:c16="http://schemas.microsoft.com/office/drawing/2014/chart" uri="{C3380CC4-5D6E-409C-BE32-E72D297353CC}">
              <c16:uniqueId val="{00000000-F3CF-463B-94A1-5053264C4351}"/>
            </c:ext>
          </c:extLst>
        </c:ser>
        <c:ser>
          <c:idx val="2"/>
          <c:order val="1"/>
          <c:tx>
            <c:strRef>
              <c:f>'4.'!$C$7</c:f>
              <c:strCache>
                <c:ptCount val="1"/>
                <c:pt idx="0">
                  <c:v>Hushåll - Bolån</c:v>
                </c:pt>
              </c:strCache>
            </c:strRef>
          </c:tx>
          <c:spPr>
            <a:ln w="38100" cap="rnd">
              <a:solidFill>
                <a:srgbClr val="F8971D"/>
              </a:solidFill>
              <a:round/>
            </a:ln>
            <a:effectLst/>
          </c:spPr>
          <c:marker>
            <c:symbol val="none"/>
          </c:marker>
          <c:cat>
            <c:numRef>
              <c:f>'4.'!$A$8:$A$37</c:f>
              <c:numCache>
                <c:formatCode>mmm\-yy</c:formatCode>
                <c:ptCount val="3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numCache>
            </c:numRef>
          </c:cat>
          <c:val>
            <c:numRef>
              <c:f>'4.'!$C$8:$C$37</c:f>
              <c:numCache>
                <c:formatCode>0.0</c:formatCode>
                <c:ptCount val="30"/>
                <c:pt idx="0">
                  <c:v>9.1343161132986683</c:v>
                </c:pt>
                <c:pt idx="1">
                  <c:v>9.3561542492244456</c:v>
                </c:pt>
                <c:pt idx="2">
                  <c:v>8.6149867950779502</c:v>
                </c:pt>
                <c:pt idx="3">
                  <c:v>8.1937499370176923</c:v>
                </c:pt>
                <c:pt idx="4">
                  <c:v>6.7832489432923415</c:v>
                </c:pt>
                <c:pt idx="5">
                  <c:v>5.9385011041899194</c:v>
                </c:pt>
                <c:pt idx="6">
                  <c:v>5.8461124603958137</c:v>
                </c:pt>
                <c:pt idx="7">
                  <c:v>7.7509092385610101</c:v>
                </c:pt>
                <c:pt idx="8">
                  <c:v>10.029921616841353</c:v>
                </c:pt>
                <c:pt idx="9">
                  <c:v>9.7552315280522883</c:v>
                </c:pt>
                <c:pt idx="10">
                  <c:v>8.9761112047145986</c:v>
                </c:pt>
                <c:pt idx="11">
                  <c:v>6.7711424658812636</c:v>
                </c:pt>
                <c:pt idx="12">
                  <c:v>5.7112992285187181</c:v>
                </c:pt>
                <c:pt idx="13">
                  <c:v>5.4757925609485447</c:v>
                </c:pt>
                <c:pt idx="14">
                  <c:v>5.7209677673415671</c:v>
                </c:pt>
                <c:pt idx="15">
                  <c:v>5.908622628478688</c:v>
                </c:pt>
                <c:pt idx="16">
                  <c:v>5.9868707960753387</c:v>
                </c:pt>
                <c:pt idx="17">
                  <c:v>5.0917679540103622</c:v>
                </c:pt>
                <c:pt idx="18">
                  <c:v>4.9287113365257484</c:v>
                </c:pt>
                <c:pt idx="19">
                  <c:v>4.5261309026593199</c:v>
                </c:pt>
                <c:pt idx="20">
                  <c:v>4.9223167103120913</c:v>
                </c:pt>
                <c:pt idx="21">
                  <c:v>5.841492958138006</c:v>
                </c:pt>
                <c:pt idx="22">
                  <c:v>6.3360425861853198</c:v>
                </c:pt>
                <c:pt idx="23">
                  <c:v>4.2324030566101012</c:v>
                </c:pt>
                <c:pt idx="24">
                  <c:v>4.2524342656771408</c:v>
                </c:pt>
                <c:pt idx="25">
                  <c:v>4.3788250573475018</c:v>
                </c:pt>
                <c:pt idx="26">
                  <c:v>3.1177210377573372</c:v>
                </c:pt>
                <c:pt idx="27">
                  <c:v>4.8719339075047774</c:v>
                </c:pt>
                <c:pt idx="28">
                  <c:v>3.4033964503791703</c:v>
                </c:pt>
                <c:pt idx="29">
                  <c:v>2.5313592100175031</c:v>
                </c:pt>
              </c:numCache>
            </c:numRef>
          </c:val>
          <c:smooth val="0"/>
          <c:extLst>
            <c:ext xmlns:c16="http://schemas.microsoft.com/office/drawing/2014/chart" uri="{C3380CC4-5D6E-409C-BE32-E72D297353CC}">
              <c16:uniqueId val="{00000002-F3CF-463B-94A1-5053264C4351}"/>
            </c:ext>
          </c:extLst>
        </c:ser>
        <c:ser>
          <c:idx val="4"/>
          <c:order val="2"/>
          <c:tx>
            <c:strRef>
              <c:f>'4.'!$D$7</c:f>
              <c:strCache>
                <c:ptCount val="1"/>
                <c:pt idx="0">
                  <c:v>Företag</c:v>
                </c:pt>
              </c:strCache>
            </c:strRef>
          </c:tx>
          <c:spPr>
            <a:ln w="38100" cap="rnd">
              <a:solidFill>
                <a:srgbClr val="6E2B62"/>
              </a:solidFill>
              <a:round/>
            </a:ln>
            <a:effectLst/>
          </c:spPr>
          <c:marker>
            <c:symbol val="none"/>
          </c:marker>
          <c:cat>
            <c:numRef>
              <c:f>'4.'!$A$8:$A$37</c:f>
              <c:numCache>
                <c:formatCode>mmm\-yy</c:formatCode>
                <c:ptCount val="3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numCache>
            </c:numRef>
          </c:cat>
          <c:val>
            <c:numRef>
              <c:f>'4.'!$D$8:$D$37</c:f>
              <c:numCache>
                <c:formatCode>0.0</c:formatCode>
                <c:ptCount val="30"/>
                <c:pt idx="0">
                  <c:v>2.3080585168542944</c:v>
                </c:pt>
                <c:pt idx="1">
                  <c:v>5.6814419052046317</c:v>
                </c:pt>
                <c:pt idx="2">
                  <c:v>8.5528106469924925</c:v>
                </c:pt>
                <c:pt idx="3">
                  <c:v>7.3282351246225064</c:v>
                </c:pt>
                <c:pt idx="4">
                  <c:v>7.1554314044309564</c:v>
                </c:pt>
                <c:pt idx="5">
                  <c:v>3.936902185093194</c:v>
                </c:pt>
                <c:pt idx="6">
                  <c:v>2.1605161092861147</c:v>
                </c:pt>
                <c:pt idx="7">
                  <c:v>2.2647185850576568</c:v>
                </c:pt>
                <c:pt idx="8">
                  <c:v>5.1672286109167853</c:v>
                </c:pt>
                <c:pt idx="9">
                  <c:v>9.4269677830927545</c:v>
                </c:pt>
                <c:pt idx="10">
                  <c:v>9.4777097274191711</c:v>
                </c:pt>
                <c:pt idx="11">
                  <c:v>9.5101219186820565</c:v>
                </c:pt>
                <c:pt idx="12">
                  <c:v>8.8722105745589808</c:v>
                </c:pt>
                <c:pt idx="13">
                  <c:v>6.5255929438574833</c:v>
                </c:pt>
                <c:pt idx="14">
                  <c:v>6.268029926760077</c:v>
                </c:pt>
                <c:pt idx="15">
                  <c:v>4.8067000403608118</c:v>
                </c:pt>
                <c:pt idx="16">
                  <c:v>4.7934946965463299</c:v>
                </c:pt>
                <c:pt idx="17">
                  <c:v>0.20802707527991515</c:v>
                </c:pt>
                <c:pt idx="18">
                  <c:v>-1.0458329354669949</c:v>
                </c:pt>
                <c:pt idx="19">
                  <c:v>-1.6119239927957496</c:v>
                </c:pt>
                <c:pt idx="20">
                  <c:v>-3.0186019444909395</c:v>
                </c:pt>
                <c:pt idx="21">
                  <c:v>-1.0096815480751364</c:v>
                </c:pt>
                <c:pt idx="22">
                  <c:v>-0.33825609726495509</c:v>
                </c:pt>
                <c:pt idx="23">
                  <c:v>0.90470781419307311</c:v>
                </c:pt>
                <c:pt idx="24">
                  <c:v>3.5262430905029341</c:v>
                </c:pt>
                <c:pt idx="25">
                  <c:v>7.0147741407727393</c:v>
                </c:pt>
                <c:pt idx="26">
                  <c:v>5.2749486354062292</c:v>
                </c:pt>
                <c:pt idx="27">
                  <c:v>7.7462157433374701</c:v>
                </c:pt>
                <c:pt idx="28">
                  <c:v>2.9189144514113918</c:v>
                </c:pt>
                <c:pt idx="29">
                  <c:v>2.099059245687207</c:v>
                </c:pt>
              </c:numCache>
            </c:numRef>
          </c:val>
          <c:smooth val="0"/>
          <c:extLst>
            <c:ext xmlns:c16="http://schemas.microsoft.com/office/drawing/2014/chart" uri="{C3380CC4-5D6E-409C-BE32-E72D297353CC}">
              <c16:uniqueId val="{00000004-F3CF-463B-94A1-5053264C4351}"/>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6"/>
                <c:order val="3"/>
                <c:tx>
                  <c:strRef>
                    <c:extLst>
                      <c:ext uri="{02D57815-91ED-43cb-92C2-25804820EDAC}">
                        <c15:formulaRef>
                          <c15:sqref>'4.'!$E$7</c15:sqref>
                        </c15:formulaRef>
                      </c:ext>
                    </c:extLst>
                    <c:strCache>
                      <c:ptCount val="1"/>
                      <c:pt idx="0">
                        <c:v>Hushåll  - Konsumtionskrediter</c:v>
                      </c:pt>
                    </c:strCache>
                  </c:strRef>
                </c:tx>
                <c:spPr>
                  <a:ln w="38100" cap="sq">
                    <a:solidFill>
                      <a:srgbClr val="F7EA48"/>
                    </a:solidFill>
                    <a:prstDash val="solid"/>
                    <a:round/>
                  </a:ln>
                  <a:effectLst/>
                </c:spPr>
                <c:marker>
                  <c:symbol val="none"/>
                </c:marker>
                <c:cat>
                  <c:numRef>
                    <c:extLst>
                      <c:ext uri="{02D57815-91ED-43cb-92C2-25804820EDAC}">
                        <c15:formulaRef>
                          <c15:sqref>'4.'!$A$8:$A$37</c15:sqref>
                        </c15:formulaRef>
                      </c:ext>
                    </c:extLst>
                    <c:numCache>
                      <c:formatCode>mmm\-yy</c:formatCode>
                      <c:ptCount val="30"/>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numCache>
                  </c:numRef>
                </c:cat>
                <c:val>
                  <c:numRef>
                    <c:extLst>
                      <c:ext uri="{02D57815-91ED-43cb-92C2-25804820EDAC}">
                        <c15:formulaRef>
                          <c15:sqref>'4.'!$E$8:$E$37</c15:sqref>
                        </c15:formulaRef>
                      </c:ext>
                    </c:extLst>
                    <c:numCache>
                      <c:formatCode>0.0</c:formatCode>
                      <c:ptCount val="30"/>
                      <c:pt idx="0">
                        <c:v>4.0746190576910202</c:v>
                      </c:pt>
                      <c:pt idx="1">
                        <c:v>4.5915359495428687</c:v>
                      </c:pt>
                      <c:pt idx="2">
                        <c:v>6.8479156938203944</c:v>
                      </c:pt>
                      <c:pt idx="3">
                        <c:v>7.3503630708347867</c:v>
                      </c:pt>
                      <c:pt idx="4">
                        <c:v>3.9696331648948258</c:v>
                      </c:pt>
                      <c:pt idx="5">
                        <c:v>10.928926597415668</c:v>
                      </c:pt>
                      <c:pt idx="6">
                        <c:v>12.228749439990461</c:v>
                      </c:pt>
                      <c:pt idx="7">
                        <c:v>19.305032936172537</c:v>
                      </c:pt>
                      <c:pt idx="8">
                        <c:v>26.307065599984657</c:v>
                      </c:pt>
                      <c:pt idx="9">
                        <c:v>19.808239918185077</c:v>
                      </c:pt>
                      <c:pt idx="10">
                        <c:v>18.09535840033929</c:v>
                      </c:pt>
                      <c:pt idx="11">
                        <c:v>12.141390271542974</c:v>
                      </c:pt>
                      <c:pt idx="12">
                        <c:v>12.518632488873038</c:v>
                      </c:pt>
                      <c:pt idx="13">
                        <c:v>13.158744477267458</c:v>
                      </c:pt>
                      <c:pt idx="14">
                        <c:v>12.489133515360983</c:v>
                      </c:pt>
                      <c:pt idx="15">
                        <c:v>15.344356628319211</c:v>
                      </c:pt>
                      <c:pt idx="16">
                        <c:v>9.0401511541212454</c:v>
                      </c:pt>
                      <c:pt idx="17">
                        <c:v>9.1099686818013392</c:v>
                      </c:pt>
                      <c:pt idx="18">
                        <c:v>8.195414422706925</c:v>
                      </c:pt>
                      <c:pt idx="19">
                        <c:v>-4.714157034712418</c:v>
                      </c:pt>
                      <c:pt idx="20">
                        <c:v>-0.56801951928021621</c:v>
                      </c:pt>
                      <c:pt idx="21">
                        <c:v>3.0110902072949752</c:v>
                      </c:pt>
                      <c:pt idx="22">
                        <c:v>4.0939082936575888</c:v>
                      </c:pt>
                      <c:pt idx="23">
                        <c:v>30.388237702698518</c:v>
                      </c:pt>
                      <c:pt idx="24">
                        <c:v>28.549041619469072</c:v>
                      </c:pt>
                      <c:pt idx="25">
                        <c:v>23.059584190390737</c:v>
                      </c:pt>
                      <c:pt idx="26">
                        <c:v>21.146299520998891</c:v>
                      </c:pt>
                      <c:pt idx="27">
                        <c:v>7.7442933386935531</c:v>
                      </c:pt>
                      <c:pt idx="28">
                        <c:v>5.0456198383263873</c:v>
                      </c:pt>
                      <c:pt idx="29">
                        <c:v>4.6903084031170383</c:v>
                      </c:pt>
                    </c:numCache>
                  </c:numRef>
                </c:val>
                <c:smooth val="0"/>
                <c:extLst>
                  <c:ext xmlns:c16="http://schemas.microsoft.com/office/drawing/2014/chart" uri="{C3380CC4-5D6E-409C-BE32-E72D297353CC}">
                    <c16:uniqueId val="{00000006-F3CF-463B-94A1-5053264C4351}"/>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1"/>
          <c:order val="1"/>
          <c:tx>
            <c:strRef>
              <c:f>'5.'!$C$7</c:f>
              <c:strCache>
                <c:ptCount val="1"/>
                <c:pt idx="0">
                  <c:v>Storbanker</c:v>
                </c:pt>
              </c:strCache>
            </c:strRef>
          </c:tx>
          <c:spPr>
            <a:ln w="38100" cap="sq">
              <a:solidFill>
                <a:srgbClr val="006A7D"/>
              </a:solidFill>
              <a:prstDash val="solid"/>
              <a:round/>
            </a:ln>
            <a:effectLst/>
          </c:spPr>
          <c:marker>
            <c:symbol val="none"/>
          </c:marker>
          <c:cat>
            <c:numRef>
              <c:f>'5.'!$A$8:$A$41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'5.'!$C$8:$C$41</c:f>
              <c:numCache>
                <c:formatCode>_-* #\ ##0_-;\-* #\ ##0_-;_-* "-"??_-;_-@_-</c:formatCode>
                <c:ptCount val="34"/>
                <c:pt idx="0">
                  <c:v>58.343858338999901</c:v>
                </c:pt>
                <c:pt idx="1">
                  <c:v>59.9124960199998</c:v>
                </c:pt>
                <c:pt idx="2">
                  <c:v>57.541351574999901</c:v>
                </c:pt>
                <c:pt idx="3">
                  <c:v>54.7036504209998</c:v>
                </c:pt>
                <c:pt idx="4">
                  <c:v>55.608609661999999</c:v>
                </c:pt>
                <c:pt idx="5">
                  <c:v>57.542127375999804</c:v>
                </c:pt>
                <c:pt idx="6">
                  <c:v>56.127722126000002</c:v>
                </c:pt>
                <c:pt idx="7">
                  <c:v>53.106899708</c:v>
                </c:pt>
                <c:pt idx="8">
                  <c:v>55.088796027000001</c:v>
                </c:pt>
                <c:pt idx="9">
                  <c:v>58.114147208999903</c:v>
                </c:pt>
                <c:pt idx="10">
                  <c:v>57.657151624317805</c:v>
                </c:pt>
                <c:pt idx="11">
                  <c:v>67.163324386229803</c:v>
                </c:pt>
                <c:pt idx="12">
                  <c:v>69.823780235630792</c:v>
                </c:pt>
                <c:pt idx="13">
                  <c:v>73.106939069799807</c:v>
                </c:pt>
                <c:pt idx="14">
                  <c:v>73.412973531800006</c:v>
                </c:pt>
                <c:pt idx="15">
                  <c:v>71.095642095099706</c:v>
                </c:pt>
                <c:pt idx="16">
                  <c:v>78.063994895099682</c:v>
                </c:pt>
                <c:pt idx="17">
                  <c:v>81.258003649579692</c:v>
                </c:pt>
                <c:pt idx="18">
                  <c:v>80.691462862689605</c:v>
                </c:pt>
                <c:pt idx="19">
                  <c:v>79.939039978779789</c:v>
                </c:pt>
                <c:pt idx="20">
                  <c:v>81.276832857166994</c:v>
                </c:pt>
                <c:pt idx="21">
                  <c:v>82.585903847443902</c:v>
                </c:pt>
                <c:pt idx="22">
                  <c:v>82.888514029089606</c:v>
                </c:pt>
                <c:pt idx="23">
                  <c:v>80.604821155259586</c:v>
                </c:pt>
                <c:pt idx="24">
                  <c:v>80.520082508859502</c:v>
                </c:pt>
                <c:pt idx="25">
                  <c:v>84.48733611791971</c:v>
                </c:pt>
                <c:pt idx="26">
                  <c:v>84.169993849509794</c:v>
                </c:pt>
                <c:pt idx="27">
                  <c:v>82.599679316109402</c:v>
                </c:pt>
                <c:pt idx="28">
                  <c:v>85.110793623499688</c:v>
                </c:pt>
                <c:pt idx="29">
                  <c:v>88.793551125169998</c:v>
                </c:pt>
                <c:pt idx="30">
                  <c:v>85.764214064970005</c:v>
                </c:pt>
                <c:pt idx="31">
                  <c:v>80.993642575069899</c:v>
                </c:pt>
                <c:pt idx="32">
                  <c:v>80.805604929959614</c:v>
                </c:pt>
                <c:pt idx="33">
                  <c:v>82.818481731959807</c:v>
                </c:pt>
              </c:numCache>
            </c:numRef>
          </c:val>
          <c:smooth val="0"/>
          <c:extLst>
            <c:ext xmlns:c16="http://schemas.microsoft.com/office/drawing/2014/chart" uri="{C3380CC4-5D6E-409C-BE32-E72D297353CC}">
              <c16:uniqueId val="{00000001-0060-4FC4-A405-A72DDEE3BC3A}"/>
            </c:ext>
          </c:extLst>
        </c:ser>
        <c:ser>
          <c:idx val="2"/>
          <c:order val="2"/>
          <c:tx>
            <c:strRef>
              <c:f>'5.'!$D$7</c:f>
              <c:strCache>
                <c:ptCount val="1"/>
                <c:pt idx="0">
                  <c:v>Konsumtionskreditföretag</c:v>
                </c:pt>
              </c:strCache>
            </c:strRef>
          </c:tx>
          <c:spPr>
            <a:ln w="38100" cap="sq">
              <a:solidFill>
                <a:srgbClr val="F8971D"/>
              </a:solidFill>
              <a:prstDash val="solid"/>
              <a:round/>
            </a:ln>
            <a:effectLst/>
          </c:spPr>
          <c:marker>
            <c:symbol val="none"/>
          </c:marker>
          <c:cat>
            <c:numRef>
              <c:f>'5.'!$A$8:$A$41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'5.'!$D$8:$D$41</c:f>
              <c:numCache>
                <c:formatCode>_-* #\ ##0_-;\-* #\ ##0_-;_-* "-"??_-;_-@_-</c:formatCode>
                <c:ptCount val="34"/>
                <c:pt idx="0">
                  <c:v>36.224353817789307</c:v>
                </c:pt>
                <c:pt idx="1">
                  <c:v>37.620107658436908</c:v>
                </c:pt>
                <c:pt idx="2">
                  <c:v>38.747151735793203</c:v>
                </c:pt>
                <c:pt idx="3">
                  <c:v>40.239173334664905</c:v>
                </c:pt>
                <c:pt idx="4">
                  <c:v>40.125939778168096</c:v>
                </c:pt>
                <c:pt idx="5">
                  <c:v>41.603067961417295</c:v>
                </c:pt>
                <c:pt idx="6">
                  <c:v>43.612398410092496</c:v>
                </c:pt>
                <c:pt idx="7">
                  <c:v>45.968872404396599</c:v>
                </c:pt>
                <c:pt idx="8">
                  <c:v>47.025188434133199</c:v>
                </c:pt>
                <c:pt idx="9">
                  <c:v>51.065751693511608</c:v>
                </c:pt>
                <c:pt idx="10">
                  <c:v>56.684325202993101</c:v>
                </c:pt>
                <c:pt idx="11">
                  <c:v>58.63090104338</c:v>
                </c:pt>
                <c:pt idx="12">
                  <c:v>59.752337133653803</c:v>
                </c:pt>
                <c:pt idx="13">
                  <c:v>62.322979825499701</c:v>
                </c:pt>
                <c:pt idx="14">
                  <c:v>65.074958955698705</c:v>
                </c:pt>
                <c:pt idx="15">
                  <c:v>69.665886981173799</c:v>
                </c:pt>
                <c:pt idx="16">
                  <c:v>70.468401886758002</c:v>
                </c:pt>
                <c:pt idx="17">
                  <c:v>73.755259575651408</c:v>
                </c:pt>
                <c:pt idx="18">
                  <c:v>76.735191555103299</c:v>
                </c:pt>
                <c:pt idx="19">
                  <c:v>82.684400874398605</c:v>
                </c:pt>
                <c:pt idx="20">
                  <c:v>83.294628087341792</c:v>
                </c:pt>
                <c:pt idx="21">
                  <c:v>84.913336808790604</c:v>
                </c:pt>
                <c:pt idx="22">
                  <c:v>86.377877083451096</c:v>
                </c:pt>
                <c:pt idx="23">
                  <c:v>89.159854813062992</c:v>
                </c:pt>
                <c:pt idx="24">
                  <c:v>91.172880755465911</c:v>
                </c:pt>
                <c:pt idx="25">
                  <c:v>99.399528075021323</c:v>
                </c:pt>
                <c:pt idx="26">
                  <c:v>101.1498162989906</c:v>
                </c:pt>
                <c:pt idx="27">
                  <c:v>106.16378511558482</c:v>
                </c:pt>
                <c:pt idx="28">
                  <c:v>105.59487599663331</c:v>
                </c:pt>
                <c:pt idx="29">
                  <c:v>107.28912706566479</c:v>
                </c:pt>
                <c:pt idx="30">
                  <c:v>108.35546681690469</c:v>
                </c:pt>
                <c:pt idx="31">
                  <c:v>112.1396669300796</c:v>
                </c:pt>
                <c:pt idx="32">
                  <c:v>110.48381266298961</c:v>
                </c:pt>
                <c:pt idx="33">
                  <c:v>112.63093304607642</c:v>
                </c:pt>
              </c:numCache>
            </c:numRef>
          </c:val>
          <c:smooth val="0"/>
          <c:extLst>
            <c:ext xmlns:c16="http://schemas.microsoft.com/office/drawing/2014/chart" uri="{C3380CC4-5D6E-409C-BE32-E72D297353CC}">
              <c16:uniqueId val="{00000002-0060-4FC4-A405-A72DDEE3BC3A}"/>
            </c:ext>
          </c:extLst>
        </c:ser>
        <c:ser>
          <c:idx val="3"/>
          <c:order val="3"/>
          <c:tx>
            <c:strRef>
              <c:f>'5.'!$E$7</c:f>
              <c:strCache>
                <c:ptCount val="1"/>
                <c:pt idx="0">
                  <c:v>Utländska banker</c:v>
                </c:pt>
              </c:strCache>
            </c:strRef>
          </c:tx>
          <c:spPr>
            <a:ln w="38100" cap="rnd">
              <a:solidFill>
                <a:srgbClr val="6E2B62"/>
              </a:solidFill>
              <a:prstDash val="solid"/>
              <a:round/>
            </a:ln>
            <a:effectLst/>
          </c:spPr>
          <c:marker>
            <c:symbol val="none"/>
          </c:marker>
          <c:cat>
            <c:numRef>
              <c:f>'5.'!$A$8:$A$41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'5.'!$E$8:$E$41</c:f>
              <c:numCache>
                <c:formatCode>_-* #\ ##0_-;\-* #\ ##0_-;_-* "-"??_-;_-@_-</c:formatCode>
                <c:ptCount val="34"/>
                <c:pt idx="0">
                  <c:v>36.818871000000001</c:v>
                </c:pt>
                <c:pt idx="1">
                  <c:v>37.345156000000003</c:v>
                </c:pt>
                <c:pt idx="2">
                  <c:v>49.630186888519795</c:v>
                </c:pt>
                <c:pt idx="3">
                  <c:v>48.6940580724699</c:v>
                </c:pt>
                <c:pt idx="4">
                  <c:v>47.783506130599797</c:v>
                </c:pt>
                <c:pt idx="5">
                  <c:v>48.377361575549806</c:v>
                </c:pt>
                <c:pt idx="6">
                  <c:v>49.142183264519801</c:v>
                </c:pt>
                <c:pt idx="7">
                  <c:v>49.615266099429903</c:v>
                </c:pt>
                <c:pt idx="8">
                  <c:v>48.995070543669797</c:v>
                </c:pt>
                <c:pt idx="9">
                  <c:v>50.2531140948999</c:v>
                </c:pt>
                <c:pt idx="10">
                  <c:v>49.170258617369797</c:v>
                </c:pt>
                <c:pt idx="11">
                  <c:v>49.194173504979794</c:v>
                </c:pt>
                <c:pt idx="12">
                  <c:v>48.068449878429796</c:v>
                </c:pt>
                <c:pt idx="13">
                  <c:v>48.625045841359899</c:v>
                </c:pt>
                <c:pt idx="14">
                  <c:v>48.361980594599899</c:v>
                </c:pt>
                <c:pt idx="15">
                  <c:v>56.376341615179903</c:v>
                </c:pt>
                <c:pt idx="16">
                  <c:v>55.820811871329894</c:v>
                </c:pt>
                <c:pt idx="17">
                  <c:v>57.428294822949901</c:v>
                </c:pt>
                <c:pt idx="18">
                  <c:v>58.194950814129896</c:v>
                </c:pt>
                <c:pt idx="19">
                  <c:v>58.328013267239896</c:v>
                </c:pt>
                <c:pt idx="20">
                  <c:v>57.037293015449904</c:v>
                </c:pt>
                <c:pt idx="21">
                  <c:v>56.474707365249898</c:v>
                </c:pt>
                <c:pt idx="22">
                  <c:v>56.920943965829906</c:v>
                </c:pt>
                <c:pt idx="23">
                  <c:v>57.329794784009806</c:v>
                </c:pt>
                <c:pt idx="24">
                  <c:v>57.661875038109805</c:v>
                </c:pt>
                <c:pt idx="25">
                  <c:v>59.8722689958499</c:v>
                </c:pt>
                <c:pt idx="26">
                  <c:v>60.710918503859901</c:v>
                </c:pt>
                <c:pt idx="27">
                  <c:v>60.662261065929904</c:v>
                </c:pt>
                <c:pt idx="28">
                  <c:v>61.612350285989798</c:v>
                </c:pt>
                <c:pt idx="29">
                  <c:v>62.772417083089906</c:v>
                </c:pt>
                <c:pt idx="30">
                  <c:v>61.97433921164999</c:v>
                </c:pt>
                <c:pt idx="31">
                  <c:v>61.421513468359805</c:v>
                </c:pt>
                <c:pt idx="32">
                  <c:v>60.3203978894798</c:v>
                </c:pt>
                <c:pt idx="33">
                  <c:v>60.8753326846699</c:v>
                </c:pt>
              </c:numCache>
            </c:numRef>
          </c:val>
          <c:smooth val="0"/>
          <c:extLst>
            <c:ext xmlns:c16="http://schemas.microsoft.com/office/drawing/2014/chart" uri="{C3380CC4-5D6E-409C-BE32-E72D297353CC}">
              <c16:uniqueId val="{00000003-0060-4FC4-A405-A72DDEE3BC3A}"/>
            </c:ext>
          </c:extLst>
        </c:ser>
        <c:ser>
          <c:idx val="4"/>
          <c:order val="4"/>
          <c:tx>
            <c:strRef>
              <c:f>'5.'!$F$7</c:f>
              <c:strCache>
                <c:ptCount val="1"/>
                <c:pt idx="0">
                  <c:v>Sparbanker</c:v>
                </c:pt>
              </c:strCache>
            </c:strRef>
          </c:tx>
          <c:spPr>
            <a:ln w="38100" cap="sq">
              <a:solidFill>
                <a:srgbClr val="F7EA48"/>
              </a:solidFill>
              <a:prstDash val="solid"/>
              <a:round/>
            </a:ln>
            <a:effectLst/>
          </c:spPr>
          <c:marker>
            <c:symbol val="none"/>
          </c:marker>
          <c:cat>
            <c:numRef>
              <c:f>'5.'!$A$8:$A$41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'5.'!$F$8:$F$41</c:f>
              <c:numCache>
                <c:formatCode>0</c:formatCode>
                <c:ptCount val="34"/>
                <c:pt idx="0">
                  <c:v>16.297944000000001</c:v>
                </c:pt>
                <c:pt idx="1">
                  <c:v>16.082895000000001</c:v>
                </c:pt>
                <c:pt idx="2">
                  <c:v>16.067692000000001</c:v>
                </c:pt>
                <c:pt idx="3">
                  <c:v>15.601449000000001</c:v>
                </c:pt>
                <c:pt idx="4">
                  <c:v>15.296469999999999</c:v>
                </c:pt>
                <c:pt idx="5">
                  <c:v>15.44679</c:v>
                </c:pt>
                <c:pt idx="6">
                  <c:v>15.466794</c:v>
                </c:pt>
                <c:pt idx="7">
                  <c:v>15.375239370969901</c:v>
                </c:pt>
                <c:pt idx="8">
                  <c:v>15.218444103029899</c:v>
                </c:pt>
                <c:pt idx="9">
                  <c:v>15.3308265435699</c:v>
                </c:pt>
                <c:pt idx="10">
                  <c:v>15.1527323927899</c:v>
                </c:pt>
                <c:pt idx="11">
                  <c:v>14.6565976641399</c:v>
                </c:pt>
                <c:pt idx="12">
                  <c:v>14.396443</c:v>
                </c:pt>
                <c:pt idx="13">
                  <c:v>14.526584</c:v>
                </c:pt>
                <c:pt idx="14">
                  <c:v>14.567054182129898</c:v>
                </c:pt>
                <c:pt idx="15">
                  <c:v>14.2565266318499</c:v>
                </c:pt>
                <c:pt idx="16">
                  <c:v>14.1221442544699</c:v>
                </c:pt>
                <c:pt idx="17">
                  <c:v>14.226766</c:v>
                </c:pt>
                <c:pt idx="18">
                  <c:v>14.142936112649899</c:v>
                </c:pt>
                <c:pt idx="19">
                  <c:v>13.992424457479899</c:v>
                </c:pt>
                <c:pt idx="20">
                  <c:v>13.8676955846399</c:v>
                </c:pt>
                <c:pt idx="21">
                  <c:v>13.789763899169898</c:v>
                </c:pt>
                <c:pt idx="22">
                  <c:v>13.5651612330698</c:v>
                </c:pt>
                <c:pt idx="23">
                  <c:v>13.1157599656499</c:v>
                </c:pt>
                <c:pt idx="24">
                  <c:v>12.36818574344</c:v>
                </c:pt>
                <c:pt idx="25">
                  <c:v>12.426152701469999</c:v>
                </c:pt>
                <c:pt idx="26">
                  <c:v>12.427389004429902</c:v>
                </c:pt>
                <c:pt idx="27">
                  <c:v>12.2887886385599</c:v>
                </c:pt>
                <c:pt idx="28">
                  <c:v>11.476663476300001</c:v>
                </c:pt>
                <c:pt idx="29">
                  <c:v>11.33961868484</c:v>
                </c:pt>
                <c:pt idx="30">
                  <c:v>10.499990928500001</c:v>
                </c:pt>
                <c:pt idx="31">
                  <c:v>9.7874277671799987</c:v>
                </c:pt>
                <c:pt idx="32">
                  <c:v>9.3184249999999995</c:v>
                </c:pt>
                <c:pt idx="33">
                  <c:v>9.1851280000000006</c:v>
                </c:pt>
              </c:numCache>
            </c:numRef>
          </c:val>
          <c:smooth val="0"/>
          <c:extLst>
            <c:ext xmlns:c16="http://schemas.microsoft.com/office/drawing/2014/chart" uri="{C3380CC4-5D6E-409C-BE32-E72D297353CC}">
              <c16:uniqueId val="{00000000-63BC-49CC-8963-2D8506CFEB42}"/>
            </c:ext>
          </c:extLst>
        </c:ser>
        <c:ser>
          <c:idx val="5"/>
          <c:order val="5"/>
          <c:tx>
            <c:strRef>
              <c:f>'5.'!$G$7</c:f>
              <c:strCache>
                <c:ptCount val="1"/>
                <c:pt idx="0">
                  <c:v>Övriga</c:v>
                </c:pt>
              </c:strCache>
            </c:strRef>
          </c:tx>
          <c:spPr>
            <a:ln w="38100" cap="rnd">
              <a:solidFill>
                <a:srgbClr val="280071"/>
              </a:solidFill>
              <a:round/>
            </a:ln>
            <a:effectLst/>
          </c:spPr>
          <c:marker>
            <c:symbol val="none"/>
          </c:marker>
          <c:cat>
            <c:numRef>
              <c:f>'5.'!$A$8:$A$41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'5.'!$G$8:$G$41</c:f>
              <c:numCache>
                <c:formatCode>0</c:formatCode>
                <c:ptCount val="34"/>
                <c:pt idx="0">
                  <c:v>20.671049444908903</c:v>
                </c:pt>
                <c:pt idx="1">
                  <c:v>22.223419800202898</c:v>
                </c:pt>
                <c:pt idx="2">
                  <c:v>22.334849690992101</c:v>
                </c:pt>
                <c:pt idx="3">
                  <c:v>22.536282809777795</c:v>
                </c:pt>
                <c:pt idx="4">
                  <c:v>22.582586961177405</c:v>
                </c:pt>
                <c:pt idx="5">
                  <c:v>23.2482123979226</c:v>
                </c:pt>
                <c:pt idx="6">
                  <c:v>23.812560654937499</c:v>
                </c:pt>
                <c:pt idx="7">
                  <c:v>24.124383696109106</c:v>
                </c:pt>
                <c:pt idx="8">
                  <c:v>24.608349179074597</c:v>
                </c:pt>
                <c:pt idx="9">
                  <c:v>25.547032136767598</c:v>
                </c:pt>
                <c:pt idx="10">
                  <c:v>26.053802071226201</c:v>
                </c:pt>
                <c:pt idx="11">
                  <c:v>26.898288281699998</c:v>
                </c:pt>
                <c:pt idx="12">
                  <c:v>27.486349812630202</c:v>
                </c:pt>
                <c:pt idx="13">
                  <c:v>28.100342743465703</c:v>
                </c:pt>
                <c:pt idx="14">
                  <c:v>28.505128429006003</c:v>
                </c:pt>
                <c:pt idx="15">
                  <c:v>28.600775674618497</c:v>
                </c:pt>
                <c:pt idx="16">
                  <c:v>27.923915356557401</c:v>
                </c:pt>
                <c:pt idx="17">
                  <c:v>28.943031822945102</c:v>
                </c:pt>
                <c:pt idx="18">
                  <c:v>29.296492525872004</c:v>
                </c:pt>
                <c:pt idx="19">
                  <c:v>30.950577529717599</c:v>
                </c:pt>
                <c:pt idx="20">
                  <c:v>31.590341081988807</c:v>
                </c:pt>
                <c:pt idx="21">
                  <c:v>31.787763477862903</c:v>
                </c:pt>
                <c:pt idx="22">
                  <c:v>32.145178341813498</c:v>
                </c:pt>
                <c:pt idx="23">
                  <c:v>33.000476235165294</c:v>
                </c:pt>
                <c:pt idx="24">
                  <c:v>32.477241259565794</c:v>
                </c:pt>
                <c:pt idx="25">
                  <c:v>29.612555175343399</c:v>
                </c:pt>
                <c:pt idx="26">
                  <c:v>30.160819962402396</c:v>
                </c:pt>
                <c:pt idx="27">
                  <c:v>31.219077094056395</c:v>
                </c:pt>
                <c:pt idx="28">
                  <c:v>31.537591519799602</c:v>
                </c:pt>
                <c:pt idx="29">
                  <c:v>32.597444940551803</c:v>
                </c:pt>
                <c:pt idx="30">
                  <c:v>32.603122316031701</c:v>
                </c:pt>
                <c:pt idx="31">
                  <c:v>32.399150102384098</c:v>
                </c:pt>
                <c:pt idx="32">
                  <c:v>31.99541507624</c:v>
                </c:pt>
                <c:pt idx="33">
                  <c:v>32.256453211578496</c:v>
                </c:pt>
              </c:numCache>
            </c:numRef>
          </c:val>
          <c:smooth val="0"/>
          <c:extLst>
            <c:ext xmlns:c16="http://schemas.microsoft.com/office/drawing/2014/chart" uri="{C3380CC4-5D6E-409C-BE32-E72D297353CC}">
              <c16:uniqueId val="{00000003-63BC-49CC-8963-2D8506CFEB42}"/>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0"/>
                <c:order val="0"/>
                <c:tx>
                  <c:strRef>
                    <c:extLst>
                      <c:ext uri="{02D57815-91ED-43cb-92C2-25804820EDAC}">
                        <c15:formulaRef>
                          <c15:sqref>'5.'!$B$7</c15:sqref>
                        </c15:formulaRef>
                      </c:ext>
                    </c:extLst>
                    <c:strCache>
                      <c:ptCount val="1"/>
                      <c:pt idx="0">
                        <c:v>Total</c:v>
                      </c:pt>
                    </c:strCache>
                  </c:strRef>
                </c:tx>
                <c:spPr>
                  <a:ln w="28575" cap="rnd">
                    <a:solidFill>
                      <a:schemeClr val="accent1"/>
                    </a:solidFill>
                    <a:round/>
                  </a:ln>
                  <a:effectLst/>
                </c:spPr>
                <c:marker>
                  <c:symbol val="none"/>
                </c:marker>
                <c:cat>
                  <c:numRef>
                    <c:extLst>
                      <c:ext uri="{02D57815-91ED-43cb-92C2-25804820EDAC}">
                        <c15:formulaRef>
                          <c15:sqref>'5.'!$A$8:$A$41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'5.'!$B$8:$B$41</c15:sqref>
                        </c15:formulaRef>
                      </c:ext>
                    </c:extLst>
                    <c:numCache>
                      <c:formatCode>_-* #\ ##0_-;\-* #\ ##0_-;_-* "-"??_-;_-@_-</c:formatCode>
                      <c:ptCount val="34"/>
                      <c:pt idx="0">
                        <c:v>168.35607660169811</c:v>
                      </c:pt>
                      <c:pt idx="1">
                        <c:v>173.18407447863962</c:v>
                      </c:pt>
                      <c:pt idx="2">
                        <c:v>184.321231890305</c:v>
                      </c:pt>
                      <c:pt idx="3">
                        <c:v>181.77461363791241</c:v>
                      </c:pt>
                      <c:pt idx="4">
                        <c:v>181.39711253194531</c:v>
                      </c:pt>
                      <c:pt idx="5">
                        <c:v>186.2175593108895</c:v>
                      </c:pt>
                      <c:pt idx="6">
                        <c:v>188.1616584555498</c:v>
                      </c:pt>
                      <c:pt idx="7">
                        <c:v>188.19066127890551</c:v>
                      </c:pt>
                      <c:pt idx="8">
                        <c:v>190.93584828690749</c:v>
                      </c:pt>
                      <c:pt idx="9">
                        <c:v>200.31087167774893</c:v>
                      </c:pt>
                      <c:pt idx="10">
                        <c:v>204.71826990869681</c:v>
                      </c:pt>
                      <c:pt idx="11">
                        <c:v>216.5432848804295</c:v>
                      </c:pt>
                      <c:pt idx="12">
                        <c:v>219.52736006034456</c:v>
                      </c:pt>
                      <c:pt idx="13">
                        <c:v>226.68189148012513</c:v>
                      </c:pt>
                      <c:pt idx="14">
                        <c:v>229.92209569323452</c:v>
                      </c:pt>
                      <c:pt idx="15">
                        <c:v>239.99517299792183</c:v>
                      </c:pt>
                      <c:pt idx="16">
                        <c:v>246.39926826421492</c:v>
                      </c:pt>
                      <c:pt idx="17">
                        <c:v>255.61135587112611</c:v>
                      </c:pt>
                      <c:pt idx="18">
                        <c:v>259.0610338704447</c:v>
                      </c:pt>
                      <c:pt idx="19">
                        <c:v>265.89445610761578</c:v>
                      </c:pt>
                      <c:pt idx="20">
                        <c:v>267.06679062658736</c:v>
                      </c:pt>
                      <c:pt idx="21">
                        <c:v>269.55147539851725</c:v>
                      </c:pt>
                      <c:pt idx="22">
                        <c:v>271.89767465325389</c:v>
                      </c:pt>
                      <c:pt idx="23">
                        <c:v>273.21070695314756</c:v>
                      </c:pt>
                      <c:pt idx="24">
                        <c:v>274.20026530544101</c:v>
                      </c:pt>
                      <c:pt idx="25">
                        <c:v>285.79784106560436</c:v>
                      </c:pt>
                      <c:pt idx="26">
                        <c:v>288.61893761919259</c:v>
                      </c:pt>
                      <c:pt idx="27">
                        <c:v>292.93359123024038</c:v>
                      </c:pt>
                      <c:pt idx="28">
                        <c:v>295.33227490222242</c:v>
                      </c:pt>
                      <c:pt idx="29">
                        <c:v>302.79215889931652</c:v>
                      </c:pt>
                      <c:pt idx="30">
                        <c:v>299.1971333380564</c:v>
                      </c:pt>
                      <c:pt idx="31">
                        <c:v>296.74140084307339</c:v>
                      </c:pt>
                      <c:pt idx="32">
                        <c:v>292.92365555866905</c:v>
                      </c:pt>
                      <c:pt idx="33">
                        <c:v>297.76632867428464</c:v>
                      </c:pt>
                    </c:numCache>
                  </c:numRef>
                </c:val>
                <c:smooth val="0"/>
                <c:extLst>
                  <c:ext xmlns:c16="http://schemas.microsoft.com/office/drawing/2014/chart" uri="{C3380CC4-5D6E-409C-BE32-E72D297353CC}">
                    <c16:uniqueId val="{00000000-0060-4FC4-A405-A72DDEE3BC3A}"/>
                  </c:ext>
                </c:extLst>
              </c15:ser>
            </c15:filteredLineSeries>
          </c:ext>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8.0826182558021552E-3"/>
          <c:y val="0.84055135324389718"/>
          <c:w val="0.97016270127339632"/>
          <c:h val="0.14480812267474635"/>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729143191377719E-2"/>
          <c:y val="1.9183900447196998E-2"/>
          <c:w val="0.92901295667554962"/>
          <c:h val="0.76898535432448945"/>
        </c:manualLayout>
      </c:layout>
      <c:barChart>
        <c:barDir val="col"/>
        <c:grouping val="percentStacked"/>
        <c:varyColors val="0"/>
        <c:ser>
          <c:idx val="1"/>
          <c:order val="1"/>
          <c:tx>
            <c:strRef>
              <c:f>'6.'!$C$11</c:f>
              <c:strCache>
                <c:ptCount val="1"/>
                <c:pt idx="0">
                  <c:v>Marknadsupplåning - stapel (vänster axel)</c:v>
                </c:pt>
              </c:strCache>
            </c:strRef>
          </c:tx>
          <c:spPr>
            <a:solidFill>
              <a:srgbClr val="006A7D"/>
            </a:solidFill>
            <a:ln>
              <a:solidFill>
                <a:srgbClr val="006A7D"/>
              </a:solidFill>
            </a:ln>
            <a:effectLst/>
          </c:spPr>
          <c:invertIfNegative val="0"/>
          <c:cat>
            <c:numRef>
              <c:f>'6.'!$A$12:$A$45</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'6.'!$C$12:$C$45</c:f>
              <c:numCache>
                <c:formatCode>#,##0</c:formatCode>
                <c:ptCount val="34"/>
                <c:pt idx="0">
                  <c:v>3799.3565619999999</c:v>
                </c:pt>
                <c:pt idx="1">
                  <c:v>3767.5786309999999</c:v>
                </c:pt>
                <c:pt idx="2">
                  <c:v>3938.5416712000001</c:v>
                </c:pt>
                <c:pt idx="3">
                  <c:v>3693.80450991</c:v>
                </c:pt>
                <c:pt idx="4">
                  <c:v>3822.93277137</c:v>
                </c:pt>
                <c:pt idx="5">
                  <c:v>3947.3706797700002</c:v>
                </c:pt>
                <c:pt idx="6">
                  <c:v>3964.40023569</c:v>
                </c:pt>
                <c:pt idx="7">
                  <c:v>3845.2224599900001</c:v>
                </c:pt>
                <c:pt idx="8">
                  <c:v>4108.2958836999996</c:v>
                </c:pt>
                <c:pt idx="9">
                  <c:v>3931.88549951</c:v>
                </c:pt>
                <c:pt idx="10">
                  <c:v>3999.53704272</c:v>
                </c:pt>
                <c:pt idx="11">
                  <c:v>3854.7263612299998</c:v>
                </c:pt>
                <c:pt idx="12">
                  <c:v>4110.6600644399996</c:v>
                </c:pt>
                <c:pt idx="13">
                  <c:v>4399.4840963500001</c:v>
                </c:pt>
                <c:pt idx="14">
                  <c:v>4270.79563263</c:v>
                </c:pt>
                <c:pt idx="15">
                  <c:v>4133.3223842999996</c:v>
                </c:pt>
                <c:pt idx="16">
                  <c:v>4448.4451563800003</c:v>
                </c:pt>
                <c:pt idx="17">
                  <c:v>4466.1019323500004</c:v>
                </c:pt>
                <c:pt idx="18">
                  <c:v>4595.7926602699999</c:v>
                </c:pt>
                <c:pt idx="19">
                  <c:v>4467.1029817299996</c:v>
                </c:pt>
                <c:pt idx="20">
                  <c:v>4777.7389684999998</c:v>
                </c:pt>
                <c:pt idx="21">
                  <c:v>4540.9312854700001</c:v>
                </c:pt>
                <c:pt idx="22">
                  <c:v>4535.9191630662308</c:v>
                </c:pt>
                <c:pt idx="23">
                  <c:v>4255.9145882303201</c:v>
                </c:pt>
                <c:pt idx="24">
                  <c:v>4556.63194495058</c:v>
                </c:pt>
                <c:pt idx="25">
                  <c:v>4633.0809539232196</c:v>
                </c:pt>
                <c:pt idx="26">
                  <c:v>4648.9238130324902</c:v>
                </c:pt>
                <c:pt idx="27">
                  <c:v>4427.5583913641603</c:v>
                </c:pt>
                <c:pt idx="28">
                  <c:v>4669.66648117979</c:v>
                </c:pt>
                <c:pt idx="29">
                  <c:v>4815.5148100938304</c:v>
                </c:pt>
                <c:pt idx="30">
                  <c:v>4901.0352241619703</c:v>
                </c:pt>
                <c:pt idx="31">
                  <c:v>4788</c:v>
                </c:pt>
                <c:pt idx="32">
                  <c:v>5066</c:v>
                </c:pt>
                <c:pt idx="33">
                  <c:v>5253</c:v>
                </c:pt>
              </c:numCache>
            </c:numRef>
          </c:val>
          <c:extLst>
            <c:ext xmlns:c16="http://schemas.microsoft.com/office/drawing/2014/chart" uri="{C3380CC4-5D6E-409C-BE32-E72D297353CC}">
              <c16:uniqueId val="{00000000-6BC9-4542-9BEB-7D4A5AAA2FC4}"/>
            </c:ext>
          </c:extLst>
        </c:ser>
        <c:ser>
          <c:idx val="2"/>
          <c:order val="2"/>
          <c:tx>
            <c:strRef>
              <c:f>'6.'!$D$11</c:f>
              <c:strCache>
                <c:ptCount val="1"/>
                <c:pt idx="0">
                  <c:v>Inlåning - stapel (vänster axel)</c:v>
                </c:pt>
              </c:strCache>
            </c:strRef>
          </c:tx>
          <c:spPr>
            <a:solidFill>
              <a:srgbClr val="F8971D"/>
            </a:solidFill>
            <a:ln>
              <a:noFill/>
            </a:ln>
            <a:effectLst/>
          </c:spPr>
          <c:invertIfNegative val="0"/>
          <c:cat>
            <c:numRef>
              <c:f>'6.'!$A$12:$A$45</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'6.'!$D$12:$D$45</c:f>
              <c:numCache>
                <c:formatCode>#,##0</c:formatCode>
                <c:ptCount val="34"/>
                <c:pt idx="0">
                  <c:v>2825.0963882780002</c:v>
                </c:pt>
                <c:pt idx="1">
                  <c:v>2677.7148832140001</c:v>
                </c:pt>
                <c:pt idx="2">
                  <c:v>2713.9635526669999</c:v>
                </c:pt>
                <c:pt idx="3">
                  <c:v>2651.0000612109998</c:v>
                </c:pt>
                <c:pt idx="4">
                  <c:v>2850.4626857220001</c:v>
                </c:pt>
                <c:pt idx="5">
                  <c:v>2992.428483057</c:v>
                </c:pt>
                <c:pt idx="6">
                  <c:v>2998.236305719</c:v>
                </c:pt>
                <c:pt idx="7">
                  <c:v>2907.2545830610002</c:v>
                </c:pt>
                <c:pt idx="8">
                  <c:v>3109.3673285320001</c:v>
                </c:pt>
                <c:pt idx="9">
                  <c:v>3218.1069928000002</c:v>
                </c:pt>
                <c:pt idx="10">
                  <c:v>3280.6987837480001</c:v>
                </c:pt>
                <c:pt idx="11">
                  <c:v>3203.5566864580001</c:v>
                </c:pt>
                <c:pt idx="12">
                  <c:v>3362.1538058679998</c:v>
                </c:pt>
                <c:pt idx="13">
                  <c:v>3462.9269776599999</c:v>
                </c:pt>
                <c:pt idx="14">
                  <c:v>3463.7415224830002</c:v>
                </c:pt>
                <c:pt idx="15">
                  <c:v>3471.5231576299998</c:v>
                </c:pt>
                <c:pt idx="16">
                  <c:v>3578.0364882980002</c:v>
                </c:pt>
                <c:pt idx="17">
                  <c:v>3654.3418659879999</c:v>
                </c:pt>
                <c:pt idx="18">
                  <c:v>3751.6901730320001</c:v>
                </c:pt>
                <c:pt idx="19">
                  <c:v>3705.5447248239998</c:v>
                </c:pt>
                <c:pt idx="20">
                  <c:v>4002.4875256730002</c:v>
                </c:pt>
                <c:pt idx="21">
                  <c:v>4181.5526655530002</c:v>
                </c:pt>
                <c:pt idx="22">
                  <c:v>4228.15083192367</c:v>
                </c:pt>
                <c:pt idx="23">
                  <c:v>4259.3389980714301</c:v>
                </c:pt>
                <c:pt idx="24">
                  <c:v>4441.3821393286298</c:v>
                </c:pt>
                <c:pt idx="25">
                  <c:v>4573.0767916859841</c:v>
                </c:pt>
                <c:pt idx="26">
                  <c:v>4747.2574875406553</c:v>
                </c:pt>
                <c:pt idx="27">
                  <c:v>4697.6408226705898</c:v>
                </c:pt>
                <c:pt idx="28">
                  <c:v>4806.3281081628629</c:v>
                </c:pt>
                <c:pt idx="29">
                  <c:v>5065.0835599472748</c:v>
                </c:pt>
                <c:pt idx="30">
                  <c:v>5065.8343356239156</c:v>
                </c:pt>
                <c:pt idx="31">
                  <c:v>4965</c:v>
                </c:pt>
                <c:pt idx="32">
                  <c:v>4930</c:v>
                </c:pt>
                <c:pt idx="33">
                  <c:v>4987</c:v>
                </c:pt>
              </c:numCache>
            </c:numRef>
          </c:val>
          <c:extLst>
            <c:ext xmlns:c16="http://schemas.microsoft.com/office/drawing/2014/chart" uri="{C3380CC4-5D6E-409C-BE32-E72D297353CC}">
              <c16:uniqueId val="{00000001-6BC9-4542-9BEB-7D4A5AAA2FC4}"/>
            </c:ext>
          </c:extLst>
        </c:ser>
        <c:dLbls>
          <c:showLegendKey val="0"/>
          <c:showVal val="0"/>
          <c:showCatName val="0"/>
          <c:showSerName val="0"/>
          <c:showPercent val="0"/>
          <c:showBubbleSize val="0"/>
        </c:dLbls>
        <c:gapWidth val="0"/>
        <c:overlap val="100"/>
        <c:axId val="517726632"/>
        <c:axId val="517737456"/>
      </c:barChart>
      <c:lineChart>
        <c:grouping val="standard"/>
        <c:varyColors val="0"/>
        <c:ser>
          <c:idx val="0"/>
          <c:order val="0"/>
          <c:tx>
            <c:strRef>
              <c:f>'6.'!$B$11</c:f>
              <c:strCache>
                <c:ptCount val="1"/>
                <c:pt idx="0">
                  <c:v>Total - linje (höger axel)</c:v>
                </c:pt>
              </c:strCache>
            </c:strRef>
          </c:tx>
          <c:spPr>
            <a:ln w="28575" cap="rnd">
              <a:solidFill>
                <a:srgbClr val="6E2B62"/>
              </a:solidFill>
              <a:round/>
            </a:ln>
            <a:effectLst/>
          </c:spPr>
          <c:marker>
            <c:symbol val="none"/>
          </c:marker>
          <c:cat>
            <c:numRef>
              <c:f>'6.'!$A$12:$A$45</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'6.'!$B$12:$B$45</c:f>
              <c:numCache>
                <c:formatCode>#,##0</c:formatCode>
                <c:ptCount val="34"/>
                <c:pt idx="0">
                  <c:v>6624.4529502780006</c:v>
                </c:pt>
                <c:pt idx="1">
                  <c:v>6445.2935142139995</c:v>
                </c:pt>
                <c:pt idx="2">
                  <c:v>6652.5052238669996</c:v>
                </c:pt>
                <c:pt idx="3">
                  <c:v>6344.8045711209998</c:v>
                </c:pt>
                <c:pt idx="4">
                  <c:v>6673.3954570919996</c:v>
                </c:pt>
                <c:pt idx="5">
                  <c:v>6939.7991628270001</c:v>
                </c:pt>
                <c:pt idx="6">
                  <c:v>6962.6365414089996</c:v>
                </c:pt>
                <c:pt idx="7">
                  <c:v>6752.4770430509998</c:v>
                </c:pt>
                <c:pt idx="8">
                  <c:v>7217.6632122319998</c:v>
                </c:pt>
                <c:pt idx="9">
                  <c:v>7149.9924923100007</c:v>
                </c:pt>
                <c:pt idx="10">
                  <c:v>7280.2358264680006</c:v>
                </c:pt>
                <c:pt idx="11">
                  <c:v>7058.2830476879999</c:v>
                </c:pt>
                <c:pt idx="12">
                  <c:v>7472.8138703079994</c:v>
                </c:pt>
                <c:pt idx="13">
                  <c:v>7862.4110740100004</c:v>
                </c:pt>
                <c:pt idx="14">
                  <c:v>7734.5371551130002</c:v>
                </c:pt>
                <c:pt idx="15">
                  <c:v>7604.8455419299989</c:v>
                </c:pt>
                <c:pt idx="16">
                  <c:v>8026.4816446780005</c:v>
                </c:pt>
                <c:pt idx="17">
                  <c:v>8120.4437983380003</c:v>
                </c:pt>
                <c:pt idx="18">
                  <c:v>8347.4828333019996</c:v>
                </c:pt>
                <c:pt idx="19">
                  <c:v>8172.6477065539993</c:v>
                </c:pt>
                <c:pt idx="20">
                  <c:v>8780.2264941729991</c:v>
                </c:pt>
                <c:pt idx="21">
                  <c:v>8722.4839510230013</c:v>
                </c:pt>
                <c:pt idx="22">
                  <c:v>8764.0699949899008</c:v>
                </c:pt>
                <c:pt idx="23">
                  <c:v>8515.2535863017511</c:v>
                </c:pt>
                <c:pt idx="24">
                  <c:v>8998.0140842792098</c:v>
                </c:pt>
                <c:pt idx="25">
                  <c:v>9206.1577456092036</c:v>
                </c:pt>
                <c:pt idx="26">
                  <c:v>9396.1813005731456</c:v>
                </c:pt>
                <c:pt idx="27">
                  <c:v>9125.1992140347502</c:v>
                </c:pt>
                <c:pt idx="28">
                  <c:v>9475.994589342652</c:v>
                </c:pt>
                <c:pt idx="29">
                  <c:v>9880.5983700411052</c:v>
                </c:pt>
                <c:pt idx="30">
                  <c:v>9966.8695597858859</c:v>
                </c:pt>
                <c:pt idx="31">
                  <c:v>9753</c:v>
                </c:pt>
                <c:pt idx="32">
                  <c:v>9995</c:v>
                </c:pt>
                <c:pt idx="33">
                  <c:v>10240</c:v>
                </c:pt>
              </c:numCache>
            </c:numRef>
          </c:val>
          <c:smooth val="0"/>
          <c:extLst>
            <c:ext xmlns:c16="http://schemas.microsoft.com/office/drawing/2014/chart" uri="{C3380CC4-5D6E-409C-BE32-E72D297353CC}">
              <c16:uniqueId val="{00000002-6BC9-4542-9BEB-7D4A5AAA2FC4}"/>
            </c:ext>
          </c:extLst>
        </c:ser>
        <c:dLbls>
          <c:showLegendKey val="0"/>
          <c:showVal val="0"/>
          <c:showCatName val="0"/>
          <c:showSerName val="0"/>
          <c:showPercent val="0"/>
          <c:showBubbleSize val="0"/>
        </c:dLbls>
        <c:marker val="1"/>
        <c:smooth val="0"/>
        <c:axId val="943182120"/>
        <c:axId val="943188680"/>
      </c:lineChart>
      <c:dateAx>
        <c:axId val="517726632"/>
        <c:scaling>
          <c:orientation val="minMax"/>
          <c:max val="45107"/>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94318868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943182120"/>
        <c:crosses val="max"/>
        <c:crossBetween val="between"/>
      </c:valAx>
      <c:dateAx>
        <c:axId val="943182120"/>
        <c:scaling>
          <c:orientation val="minMax"/>
        </c:scaling>
        <c:delete val="1"/>
        <c:axPos val="b"/>
        <c:numFmt formatCode="mmm\-yy" sourceLinked="1"/>
        <c:majorTickMark val="out"/>
        <c:minorTickMark val="none"/>
        <c:tickLblPos val="nextTo"/>
        <c:crossAx val="943188680"/>
        <c:crosses val="autoZero"/>
        <c:auto val="1"/>
        <c:lblOffset val="100"/>
        <c:baseTimeUnit val="months"/>
      </c:dateAx>
      <c:spPr>
        <a:noFill/>
        <a:ln w="9525">
          <a:solidFill>
            <a:srgbClr val="A4A4A4"/>
          </a:solidFill>
        </a:ln>
        <a:effectLst/>
      </c:spPr>
    </c:plotArea>
    <c:legend>
      <c:legendPos val="b"/>
      <c:layout>
        <c:manualLayout>
          <c:xMode val="edge"/>
          <c:yMode val="edge"/>
          <c:x val="0.15643878267395017"/>
          <c:y val="0.85093208010604893"/>
          <c:w val="0.6926134162926777"/>
          <c:h val="0.1427114656328815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925201938192284E-2"/>
          <c:y val="3.2377405423343851E-2"/>
          <c:w val="0.92901295667554962"/>
          <c:h val="0.6776660410016121"/>
        </c:manualLayout>
      </c:layout>
      <c:barChart>
        <c:barDir val="col"/>
        <c:grouping val="percentStacked"/>
        <c:varyColors val="0"/>
        <c:ser>
          <c:idx val="0"/>
          <c:order val="0"/>
          <c:tx>
            <c:strRef>
              <c:f>'7.'!$A$7</c:f>
              <c:strCache>
                <c:ptCount val="1"/>
                <c:pt idx="0">
                  <c:v>Inlåning allmänhet</c:v>
                </c:pt>
              </c:strCache>
            </c:strRef>
          </c:tx>
          <c:spPr>
            <a:solidFill>
              <a:srgbClr val="F8971D"/>
            </a:solidFill>
            <a:ln>
              <a:noFill/>
            </a:ln>
            <a:effectLst/>
          </c:spPr>
          <c:invertIfNegative val="0"/>
          <c:cat>
            <c:strRef>
              <c:f>'7.'!$B$6:$G$6</c:f>
              <c:strCache>
                <c:ptCount val="6"/>
                <c:pt idx="0">
                  <c:v>Storbanker</c:v>
                </c:pt>
                <c:pt idx="1">
                  <c:v>Konsumentkredit</c:v>
                </c:pt>
                <c:pt idx="2">
                  <c:v>Bolånebanker</c:v>
                </c:pt>
                <c:pt idx="3">
                  <c:v>VP-Banker</c:v>
                </c:pt>
                <c:pt idx="4">
                  <c:v>Leasingbolag</c:v>
                </c:pt>
                <c:pt idx="5">
                  <c:v>Sparbanker</c:v>
                </c:pt>
              </c:strCache>
            </c:strRef>
          </c:cat>
          <c:val>
            <c:numRef>
              <c:f>'7.'!$B$7:$G$7</c:f>
              <c:numCache>
                <c:formatCode>0.00%</c:formatCode>
                <c:ptCount val="6"/>
                <c:pt idx="0">
                  <c:v>0.496</c:v>
                </c:pt>
                <c:pt idx="1">
                  <c:v>0.94489999999999996</c:v>
                </c:pt>
                <c:pt idx="2">
                  <c:v>0.33539999999999998</c:v>
                </c:pt>
                <c:pt idx="3">
                  <c:v>1</c:v>
                </c:pt>
                <c:pt idx="4">
                  <c:v>0.80659999999999998</c:v>
                </c:pt>
                <c:pt idx="5">
                  <c:v>0.92120000000000002</c:v>
                </c:pt>
              </c:numCache>
            </c:numRef>
          </c:val>
          <c:extLst>
            <c:ext xmlns:c16="http://schemas.microsoft.com/office/drawing/2014/chart" uri="{C3380CC4-5D6E-409C-BE32-E72D297353CC}">
              <c16:uniqueId val="{00000000-2E4A-484A-AFBC-D707692D053A}"/>
            </c:ext>
          </c:extLst>
        </c:ser>
        <c:ser>
          <c:idx val="1"/>
          <c:order val="1"/>
          <c:tx>
            <c:strRef>
              <c:f>'7.'!$A$8</c:f>
              <c:strCache>
                <c:ptCount val="1"/>
                <c:pt idx="0">
                  <c:v>Emitterade värdepapper</c:v>
                </c:pt>
              </c:strCache>
            </c:strRef>
          </c:tx>
          <c:spPr>
            <a:solidFill>
              <a:srgbClr val="006A7D"/>
            </a:solidFill>
            <a:ln>
              <a:noFill/>
            </a:ln>
            <a:effectLst/>
          </c:spPr>
          <c:invertIfNegative val="0"/>
          <c:cat>
            <c:strRef>
              <c:f>'7.'!$B$6:$G$6</c:f>
              <c:strCache>
                <c:ptCount val="6"/>
                <c:pt idx="0">
                  <c:v>Storbanker</c:v>
                </c:pt>
                <c:pt idx="1">
                  <c:v>Konsumentkredit</c:v>
                </c:pt>
                <c:pt idx="2">
                  <c:v>Bolånebanker</c:v>
                </c:pt>
                <c:pt idx="3">
                  <c:v>VP-Banker</c:v>
                </c:pt>
                <c:pt idx="4">
                  <c:v>Leasingbolag</c:v>
                </c:pt>
                <c:pt idx="5">
                  <c:v>Sparbanker</c:v>
                </c:pt>
              </c:strCache>
            </c:strRef>
          </c:cat>
          <c:val>
            <c:numRef>
              <c:f>'7.'!$B$8:$G$8</c:f>
              <c:numCache>
                <c:formatCode>0.00%</c:formatCode>
                <c:ptCount val="6"/>
                <c:pt idx="0">
                  <c:v>0.504</c:v>
                </c:pt>
                <c:pt idx="1">
                  <c:v>5.5100000000000003E-2</c:v>
                </c:pt>
                <c:pt idx="2">
                  <c:v>0.66459999999999997</c:v>
                </c:pt>
                <c:pt idx="3">
                  <c:v>0</c:v>
                </c:pt>
                <c:pt idx="4">
                  <c:v>0.19339999999999999</c:v>
                </c:pt>
                <c:pt idx="5">
                  <c:v>7.8799999999999995E-2</c:v>
                </c:pt>
              </c:numCache>
            </c:numRef>
          </c:val>
          <c:extLst>
            <c:ext xmlns:c16="http://schemas.microsoft.com/office/drawing/2014/chart" uri="{C3380CC4-5D6E-409C-BE32-E72D297353CC}">
              <c16:uniqueId val="{00000001-2E4A-484A-AFBC-D707692D053A}"/>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22176061890537221"/>
          <c:y val="0.92347995870351163"/>
          <c:w val="0.56178477364017065"/>
          <c:h val="5.7369459801516788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55255405661974E-2"/>
          <c:y val="5.4179648481115381E-2"/>
          <c:w val="0.85240634082806099"/>
          <c:h val="0.73915411366613049"/>
        </c:manualLayout>
      </c:layout>
      <c:lineChart>
        <c:grouping val="standard"/>
        <c:varyColors val="0"/>
        <c:ser>
          <c:idx val="1"/>
          <c:order val="0"/>
          <c:tx>
            <c:strRef>
              <c:f>'8.'!$B$7</c:f>
              <c:strCache>
                <c:ptCount val="1"/>
                <c:pt idx="0">
                  <c:v>Svenska banker</c:v>
                </c:pt>
              </c:strCache>
            </c:strRef>
          </c:tx>
          <c:spPr>
            <a:ln w="38100" cap="sq">
              <a:solidFill>
                <a:srgbClr val="006A7D"/>
              </a:solidFill>
              <a:prstDash val="solid"/>
              <a:round/>
            </a:ln>
            <a:effectLst/>
          </c:spPr>
          <c:marker>
            <c:symbol val="none"/>
          </c:marker>
          <c:cat>
            <c:numRef>
              <c:f>'8.'!$A$8:$A$41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'8.'!$B$8:$B$41</c:f>
              <c:numCache>
                <c:formatCode>_-* #\ ##0.0_-;\-* #\ ##0.0_-;_-* "-"??_-;_-@_-</c:formatCode>
                <c:ptCount val="34"/>
                <c:pt idx="0">
                  <c:v>13.12024745011316</c:v>
                </c:pt>
                <c:pt idx="1">
                  <c:v>11.922414394656903</c:v>
                </c:pt>
                <c:pt idx="2">
                  <c:v>11.357347491257439</c:v>
                </c:pt>
                <c:pt idx="3">
                  <c:v>11.321410905712398</c:v>
                </c:pt>
                <c:pt idx="4">
                  <c:v>9.3760423638113899</c:v>
                </c:pt>
                <c:pt idx="5">
                  <c:v>12.768144781441043</c:v>
                </c:pt>
                <c:pt idx="6">
                  <c:v>12.432701969801299</c:v>
                </c:pt>
                <c:pt idx="7">
                  <c:v>11.881691169298747</c:v>
                </c:pt>
                <c:pt idx="8">
                  <c:v>13.178830066373449</c:v>
                </c:pt>
                <c:pt idx="9">
                  <c:v>12.707894044387153</c:v>
                </c:pt>
                <c:pt idx="10">
                  <c:v>12.114375306136054</c:v>
                </c:pt>
                <c:pt idx="11">
                  <c:v>11.507005811727026</c:v>
                </c:pt>
                <c:pt idx="12">
                  <c:v>12.208166538060981</c:v>
                </c:pt>
                <c:pt idx="13">
                  <c:v>14.127796181267167</c:v>
                </c:pt>
                <c:pt idx="14">
                  <c:v>12.944091056284973</c:v>
                </c:pt>
                <c:pt idx="15">
                  <c:v>12.357564036613656</c:v>
                </c:pt>
                <c:pt idx="16">
                  <c:v>12.872723324763896</c:v>
                </c:pt>
                <c:pt idx="17">
                  <c:v>12.235595339469658</c:v>
                </c:pt>
                <c:pt idx="18">
                  <c:v>11.374110374011915</c:v>
                </c:pt>
                <c:pt idx="19">
                  <c:v>11.195200706631493</c:v>
                </c:pt>
                <c:pt idx="20">
                  <c:v>3.8687115429663432</c:v>
                </c:pt>
                <c:pt idx="21">
                  <c:v>6.2385760647928574</c:v>
                </c:pt>
                <c:pt idx="22">
                  <c:v>7.3791507797284357</c:v>
                </c:pt>
                <c:pt idx="23">
                  <c:v>7.9427891272348363</c:v>
                </c:pt>
                <c:pt idx="24">
                  <c:v>10.730928756331201</c:v>
                </c:pt>
                <c:pt idx="25">
                  <c:v>10.856939864224218</c:v>
                </c:pt>
                <c:pt idx="26">
                  <c:v>10.783192302393829</c:v>
                </c:pt>
                <c:pt idx="27">
                  <c:v>10.148995268317792</c:v>
                </c:pt>
                <c:pt idx="28">
                  <c:v>10.028720438998805</c:v>
                </c:pt>
                <c:pt idx="29">
                  <c:v>8.5381973416062689</c:v>
                </c:pt>
                <c:pt idx="30">
                  <c:v>9.1355203288131772</c:v>
                </c:pt>
                <c:pt idx="31">
                  <c:v>9.6289953216009732</c:v>
                </c:pt>
                <c:pt idx="32">
                  <c:v>13.935025100000001</c:v>
                </c:pt>
                <c:pt idx="33">
                  <c:v>13.965403400000001</c:v>
                </c:pt>
              </c:numCache>
            </c:numRef>
          </c:val>
          <c:smooth val="0"/>
          <c:extLst>
            <c:ext xmlns:c16="http://schemas.microsoft.com/office/drawing/2014/chart" uri="{C3380CC4-5D6E-409C-BE32-E72D297353CC}">
              <c16:uniqueId val="{00000000-EED3-4233-818B-6857291929D6}"/>
            </c:ext>
          </c:extLst>
        </c:ser>
        <c:ser>
          <c:idx val="0"/>
          <c:order val="1"/>
          <c:tx>
            <c:strRef>
              <c:f>'8.'!$C$7</c:f>
              <c:strCache>
                <c:ptCount val="1"/>
                <c:pt idx="0">
                  <c:v>Europeiska banker</c:v>
                </c:pt>
              </c:strCache>
            </c:strRef>
          </c:tx>
          <c:spPr>
            <a:ln w="38100" cap="rnd">
              <a:solidFill>
                <a:srgbClr val="98449A"/>
              </a:solidFill>
              <a:prstDash val="solid"/>
              <a:round/>
            </a:ln>
            <a:effectLst/>
          </c:spPr>
          <c:marker>
            <c:symbol val="none"/>
          </c:marker>
          <c:cat>
            <c:numRef>
              <c:f>'8.'!$A$8:$A$41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'8.'!$C$8:$C$41</c:f>
              <c:numCache>
                <c:formatCode>_-* #\ ##0.0_-;\-* #\ ##0.0_-;_-* "-"??_-;_-@_-</c:formatCode>
                <c:ptCount val="34"/>
                <c:pt idx="0">
                  <c:v>6.8764081599999995</c:v>
                </c:pt>
                <c:pt idx="1">
                  <c:v>6.8189467200000005</c:v>
                </c:pt>
                <c:pt idx="2">
                  <c:v>6.3851123899999997</c:v>
                </c:pt>
                <c:pt idx="3">
                  <c:v>4.45909815</c:v>
                </c:pt>
                <c:pt idx="4">
                  <c:v>5.6488580599999993</c:v>
                </c:pt>
                <c:pt idx="5">
                  <c:v>5.7172792100000001</c:v>
                </c:pt>
                <c:pt idx="6">
                  <c:v>5.3951556499999995</c:v>
                </c:pt>
                <c:pt idx="7">
                  <c:v>3.2541714899999996</c:v>
                </c:pt>
                <c:pt idx="8">
                  <c:v>7.3090799799999999</c:v>
                </c:pt>
                <c:pt idx="9">
                  <c:v>7.1011688200000007</c:v>
                </c:pt>
                <c:pt idx="10">
                  <c:v>7.1900500100000002</c:v>
                </c:pt>
                <c:pt idx="11">
                  <c:v>6.0447554800000001</c:v>
                </c:pt>
                <c:pt idx="12">
                  <c:v>6.7542423899999999</c:v>
                </c:pt>
                <c:pt idx="13">
                  <c:v>7.2187907199999994</c:v>
                </c:pt>
                <c:pt idx="14">
                  <c:v>7.19970189</c:v>
                </c:pt>
                <c:pt idx="15">
                  <c:v>6.5148027499999994</c:v>
                </c:pt>
                <c:pt idx="16">
                  <c:v>6.7782184300000008</c:v>
                </c:pt>
                <c:pt idx="17">
                  <c:v>7.0172553999999998</c:v>
                </c:pt>
                <c:pt idx="18">
                  <c:v>6.56424261</c:v>
                </c:pt>
                <c:pt idx="19">
                  <c:v>5.7348009300000005</c:v>
                </c:pt>
                <c:pt idx="20">
                  <c:v>1.29145862</c:v>
                </c:pt>
                <c:pt idx="21">
                  <c:v>0.49300984000000003</c:v>
                </c:pt>
                <c:pt idx="22">
                  <c:v>2.4850032300000002</c:v>
                </c:pt>
                <c:pt idx="23">
                  <c:v>1.94428</c:v>
                </c:pt>
                <c:pt idx="24">
                  <c:v>7.6531660599999993</c:v>
                </c:pt>
                <c:pt idx="25">
                  <c:v>7.3902340200000003</c:v>
                </c:pt>
                <c:pt idx="26">
                  <c:v>7.7096957699999997</c:v>
                </c:pt>
                <c:pt idx="27">
                  <c:v>7.3045296300000011</c:v>
                </c:pt>
                <c:pt idx="28">
                  <c:v>6.65094881</c:v>
                </c:pt>
                <c:pt idx="29">
                  <c:v>7.8921950000000001</c:v>
                </c:pt>
                <c:pt idx="30">
                  <c:v>7.7801238399999999</c:v>
                </c:pt>
                <c:pt idx="31">
                  <c:v>8.0592738799999992</c:v>
                </c:pt>
                <c:pt idx="32">
                  <c:v>10.38337282</c:v>
                </c:pt>
              </c:numCache>
            </c:numRef>
          </c:val>
          <c:smooth val="0"/>
          <c:extLst>
            <c:ext xmlns:c16="http://schemas.microsoft.com/office/drawing/2014/chart" uri="{C3380CC4-5D6E-409C-BE32-E72D297353CC}">
              <c16:uniqueId val="{00000001-EED3-4233-818B-6857291929D6}"/>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2"/>
                <c:order val="2"/>
                <c:tx>
                  <c:strRef>
                    <c:extLst>
                      <c:ext uri="{02D57815-91ED-43cb-92C2-25804820EDAC}">
                        <c15:formulaRef>
                          <c15:sqref>'8.'!$D$7</c15:sqref>
                        </c15:formulaRef>
                      </c:ext>
                    </c:extLst>
                    <c:strCache>
                      <c:ptCount val="1"/>
                      <c:pt idx="0">
                        <c:v>Exkl. Klarna</c:v>
                      </c:pt>
                    </c:strCache>
                  </c:strRef>
                </c:tx>
                <c:spPr>
                  <a:ln w="38100" cap="rnd">
                    <a:solidFill>
                      <a:srgbClr val="F8971D"/>
                    </a:solidFill>
                    <a:round/>
                  </a:ln>
                  <a:effectLst/>
                </c:spPr>
                <c:marker>
                  <c:symbol val="none"/>
                </c:marker>
                <c:cat>
                  <c:numRef>
                    <c:extLst>
                      <c:ext uri="{02D57815-91ED-43cb-92C2-25804820EDAC}">
                        <c15:formulaRef>
                          <c15:sqref>'8.'!$A$8:$A$41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'8.'!$D$8:$D$41</c15:sqref>
                        </c15:formulaRef>
                      </c:ext>
                    </c:extLst>
                    <c:numCache>
                      <c:formatCode>_-* #\ ##0.0_-;\-* #\ ##0.0_-;_-* "-"??_-;_-@_-</c:formatCode>
                      <c:ptCount val="34"/>
                      <c:pt idx="0">
                        <c:v>13.114233998719321</c:v>
                      </c:pt>
                      <c:pt idx="1">
                        <c:v>11.922799705755338</c:v>
                      </c:pt>
                      <c:pt idx="2">
                        <c:v>11.365148447627385</c:v>
                      </c:pt>
                      <c:pt idx="3">
                        <c:v>11.346522016990145</c:v>
                      </c:pt>
                      <c:pt idx="4">
                        <c:v>9.4058989880229564</c:v>
                      </c:pt>
                      <c:pt idx="5">
                        <c:v>12.79413730494624</c:v>
                      </c:pt>
                      <c:pt idx="6">
                        <c:v>12.444764235417862</c:v>
                      </c:pt>
                      <c:pt idx="7">
                        <c:v>11.918440952380182</c:v>
                      </c:pt>
                      <c:pt idx="8">
                        <c:v>13.176632534923465</c:v>
                      </c:pt>
                      <c:pt idx="9">
                        <c:v>12.695343206852277</c:v>
                      </c:pt>
                      <c:pt idx="10">
                        <c:v>12.107579102435571</c:v>
                      </c:pt>
                      <c:pt idx="11">
                        <c:v>11.517321116256795</c:v>
                      </c:pt>
                      <c:pt idx="12">
                        <c:v>12.246499728983574</c:v>
                      </c:pt>
                      <c:pt idx="13">
                        <c:v>14.206914975023391</c:v>
                      </c:pt>
                      <c:pt idx="14">
                        <c:v>13.022811919147733</c:v>
                      </c:pt>
                      <c:pt idx="15">
                        <c:v>12.432466080238612</c:v>
                      </c:pt>
                      <c:pt idx="16">
                        <c:v>13.035899629090828</c:v>
                      </c:pt>
                      <c:pt idx="17">
                        <c:v>12.364939276066263</c:v>
                      </c:pt>
                      <c:pt idx="18">
                        <c:v>11.591268774011075</c:v>
                      </c:pt>
                      <c:pt idx="19">
                        <c:v>11.457043837724312</c:v>
                      </c:pt>
                      <c:pt idx="20">
                        <c:v>4.1921600143641591</c:v>
                      </c:pt>
                      <c:pt idx="21">
                        <c:v>6.4841451048811605</c:v>
                      </c:pt>
                      <c:pt idx="22">
                        <c:v>7.6259865035383028</c:v>
                      </c:pt>
                      <c:pt idx="23">
                        <c:v>8.2699091708386483</c:v>
                      </c:pt>
                      <c:pt idx="24">
                        <c:v>11.337353323157307</c:v>
                      </c:pt>
                      <c:pt idx="25">
                        <c:v>11.509500701521933</c:v>
                      </c:pt>
                      <c:pt idx="26">
                        <c:v>11.54003706068619</c:v>
                      </c:pt>
                      <c:pt idx="27">
                        <c:v>11.352682034740578</c:v>
                      </c:pt>
                      <c:pt idx="28">
                        <c:v>11.676651770472018</c:v>
                      </c:pt>
                      <c:pt idx="29">
                        <c:v>10.401771869663474</c:v>
                      </c:pt>
                      <c:pt idx="30">
                        <c:v>10.862784304649104</c:v>
                      </c:pt>
                      <c:pt idx="31">
                        <c:v>11.2270178443961</c:v>
                      </c:pt>
                      <c:pt idx="32">
                        <c:v>14.94156470198579</c:v>
                      </c:pt>
                      <c:pt idx="33">
                        <c:v>14.864390315383893</c:v>
                      </c:pt>
                    </c:numCache>
                  </c:numRef>
                </c:val>
                <c:smooth val="0"/>
                <c:extLst>
                  <c:ext xmlns:c16="http://schemas.microsoft.com/office/drawing/2014/chart" uri="{C3380CC4-5D6E-409C-BE32-E72D297353CC}">
                    <c16:uniqueId val="{00000002-9D66-4AEA-B7C2-708239F3C6B7}"/>
                  </c:ext>
                </c:extLst>
              </c15:ser>
            </c15:filteredLineSeries>
          </c:ext>
        </c:extLst>
      </c:lineChart>
      <c:dateAx>
        <c:axId val="517726632"/>
        <c:scaling>
          <c:orientation val="minMax"/>
          <c:max val="4510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0"/>
        <c:auto val="1"/>
        <c:lblOffset val="0"/>
        <c:baseTimeUnit val="months"/>
        <c:majorUnit val="1"/>
        <c:majorTimeUnit val="years"/>
        <c:minorUnit val="12"/>
        <c:minorTimeUnit val="months"/>
      </c:dateAx>
      <c:valAx>
        <c:axId val="517737456"/>
        <c:scaling>
          <c:orientation val="minMax"/>
          <c:max val="16"/>
          <c:min val="0"/>
        </c:scaling>
        <c:delete val="0"/>
        <c:axPos val="l"/>
        <c:majorGridlines>
          <c:spPr>
            <a:ln w="9525" cap="flat" cmpd="sng" algn="ctr">
              <a:solidFill>
                <a:srgbClr val="A4A4A4"/>
              </a:solidFill>
              <a:round/>
            </a:ln>
            <a:effectLst/>
          </c:spPr>
        </c:majorGridlines>
        <c:numFmt formatCode="0" sourceLinked="0"/>
        <c:majorTickMark val="out"/>
        <c:minorTickMark val="none"/>
        <c:tickLblPos val="nextTo"/>
        <c:spPr>
          <a:noFill/>
          <a:ln>
            <a:solidFill>
              <a:srgbClr val="A4A4A4"/>
            </a:solidFill>
          </a:ln>
          <a:effectLst/>
        </c:spPr>
        <c:txPr>
          <a:bodyPr rot="0" spcFirstLastPara="1" vertOverflow="ellipsis" wrap="square" anchor="t" anchorCtr="1"/>
          <a:lstStyle/>
          <a:p>
            <a:pPr>
              <a:defRPr sz="1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At val="42094"/>
        <c:crossBetween val="between"/>
        <c:majorUnit val="2"/>
        <c:minorUnit val="0.5"/>
      </c:valAx>
      <c:spPr>
        <a:noFill/>
        <a:ln>
          <a:solidFill>
            <a:srgbClr val="A4A4A4"/>
          </a:solidFill>
        </a:ln>
        <a:effectLst/>
      </c:spPr>
    </c:plotArea>
    <c:legend>
      <c:legendPos val="b"/>
      <c:layout>
        <c:manualLayout>
          <c:xMode val="edge"/>
          <c:yMode val="edge"/>
          <c:x val="5.8197627014455244E-2"/>
          <c:y val="0.89653612446388753"/>
          <c:w val="0.89999998565291917"/>
          <c:h val="5.2859143629184487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18112019857044E-2"/>
          <c:y val="4.986938582454796E-2"/>
          <c:w val="0.94310906193078325"/>
          <c:h val="0.79340156615513668"/>
        </c:manualLayout>
      </c:layout>
      <c:lineChart>
        <c:grouping val="standard"/>
        <c:varyColors val="0"/>
        <c:ser>
          <c:idx val="0"/>
          <c:order val="0"/>
          <c:tx>
            <c:strRef>
              <c:f>'9.'!$B$7</c:f>
              <c:strCache>
                <c:ptCount val="1"/>
                <c:pt idx="0">
                  <c:v>Svenska banker</c:v>
                </c:pt>
              </c:strCache>
            </c:strRef>
          </c:tx>
          <c:spPr>
            <a:ln w="38100" cap="sq">
              <a:solidFill>
                <a:srgbClr val="006A7D"/>
              </a:solidFill>
              <a:prstDash val="solid"/>
              <a:round/>
            </a:ln>
            <a:effectLst/>
          </c:spPr>
          <c:marker>
            <c:symbol val="none"/>
          </c:marker>
          <c:cat>
            <c:numRef>
              <c:f>'9.'!$A$8:$A$41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'9.'!$B$8:$B$41</c:f>
              <c:numCache>
                <c:formatCode>0.0</c:formatCode>
                <c:ptCount val="34"/>
                <c:pt idx="0">
                  <c:v>51.882004563109142</c:v>
                </c:pt>
                <c:pt idx="1">
                  <c:v>53.475039274442793</c:v>
                </c:pt>
                <c:pt idx="2">
                  <c:v>53.592300343924748</c:v>
                </c:pt>
                <c:pt idx="3">
                  <c:v>54.070545075334998</c:v>
                </c:pt>
                <c:pt idx="4">
                  <c:v>57.824993067390821</c:v>
                </c:pt>
                <c:pt idx="5">
                  <c:v>53.809470580817262</c:v>
                </c:pt>
                <c:pt idx="6">
                  <c:v>53.096562753674384</c:v>
                </c:pt>
                <c:pt idx="7">
                  <c:v>53.433842010545895</c:v>
                </c:pt>
                <c:pt idx="8">
                  <c:v>51.792337513428912</c:v>
                </c:pt>
                <c:pt idx="9">
                  <c:v>52.378182800239351</c:v>
                </c:pt>
                <c:pt idx="10">
                  <c:v>52.060398146449337</c:v>
                </c:pt>
                <c:pt idx="11">
                  <c:v>52.981998149607712</c:v>
                </c:pt>
                <c:pt idx="12">
                  <c:v>52.286282498121238</c:v>
                </c:pt>
                <c:pt idx="13">
                  <c:v>51.191906488683067</c:v>
                </c:pt>
                <c:pt idx="14">
                  <c:v>51.756358194657381</c:v>
                </c:pt>
                <c:pt idx="15">
                  <c:v>52.768817049697766</c:v>
                </c:pt>
                <c:pt idx="16">
                  <c:v>50.616913835943897</c:v>
                </c:pt>
                <c:pt idx="17">
                  <c:v>52.454285577726687</c:v>
                </c:pt>
                <c:pt idx="18">
                  <c:v>53.839005064755519</c:v>
                </c:pt>
                <c:pt idx="19">
                  <c:v>54.29275783304427</c:v>
                </c:pt>
                <c:pt idx="20">
                  <c:v>64.597318322891866</c:v>
                </c:pt>
                <c:pt idx="21">
                  <c:v>59.738658908715493</c:v>
                </c:pt>
                <c:pt idx="22">
                  <c:v>57.924519987766764</c:v>
                </c:pt>
                <c:pt idx="23">
                  <c:v>57.504992529805278</c:v>
                </c:pt>
                <c:pt idx="24">
                  <c:v>52.899296525976723</c:v>
                </c:pt>
                <c:pt idx="25">
                  <c:v>54.99363823608919</c:v>
                </c:pt>
                <c:pt idx="26">
                  <c:v>54.057147333155044</c:v>
                </c:pt>
                <c:pt idx="27">
                  <c:v>55.008897859683636</c:v>
                </c:pt>
                <c:pt idx="28">
                  <c:v>54.229649247663637</c:v>
                </c:pt>
                <c:pt idx="29">
                  <c:v>57.880394382720326</c:v>
                </c:pt>
                <c:pt idx="30">
                  <c:v>55.565134656623059</c:v>
                </c:pt>
                <c:pt idx="31">
                  <c:v>54.628766916595637</c:v>
                </c:pt>
                <c:pt idx="32">
                  <c:v>46.365375960971697</c:v>
                </c:pt>
                <c:pt idx="33">
                  <c:v>47.628425569938798</c:v>
                </c:pt>
              </c:numCache>
            </c:numRef>
          </c:val>
          <c:smooth val="0"/>
          <c:extLst>
            <c:ext xmlns:c16="http://schemas.microsoft.com/office/drawing/2014/chart" uri="{C3380CC4-5D6E-409C-BE32-E72D297353CC}">
              <c16:uniqueId val="{00000000-B3E7-4AF4-8DD9-3E3D874C52DA}"/>
            </c:ext>
          </c:extLst>
        </c:ser>
        <c:ser>
          <c:idx val="2"/>
          <c:order val="2"/>
          <c:tx>
            <c:strRef>
              <c:f>'9.'!$D$7</c:f>
              <c:strCache>
                <c:ptCount val="1"/>
                <c:pt idx="0">
                  <c:v>Europeiska banker</c:v>
                </c:pt>
              </c:strCache>
            </c:strRef>
          </c:tx>
          <c:spPr>
            <a:ln w="38100" cap="rnd">
              <a:solidFill>
                <a:srgbClr val="993366"/>
              </a:solidFill>
              <a:prstDash val="solid"/>
              <a:round/>
            </a:ln>
            <a:effectLst/>
          </c:spPr>
          <c:marker>
            <c:symbol val="none"/>
          </c:marker>
          <c:cat>
            <c:numRef>
              <c:f>'9.'!$A$8:$A$41</c:f>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f>'9.'!$D$8:$D$41</c:f>
              <c:numCache>
                <c:formatCode>0.0</c:formatCode>
                <c:ptCount val="34"/>
                <c:pt idx="0">
                  <c:v>60.977220389999999</c:v>
                </c:pt>
                <c:pt idx="1">
                  <c:v>59.306555930000002</c:v>
                </c:pt>
                <c:pt idx="2">
                  <c:v>59.935528120000001</c:v>
                </c:pt>
                <c:pt idx="3">
                  <c:v>62.807720739999993</c:v>
                </c:pt>
                <c:pt idx="4">
                  <c:v>65.996565630000006</c:v>
                </c:pt>
                <c:pt idx="5">
                  <c:v>62.689661839999999</c:v>
                </c:pt>
                <c:pt idx="6">
                  <c:v>63.030329180000003</c:v>
                </c:pt>
                <c:pt idx="7">
                  <c:v>65.25961144</c:v>
                </c:pt>
                <c:pt idx="8">
                  <c:v>63.895539499999998</c:v>
                </c:pt>
                <c:pt idx="9">
                  <c:v>61.555518730000003</c:v>
                </c:pt>
                <c:pt idx="10">
                  <c:v>61.706182119999994</c:v>
                </c:pt>
                <c:pt idx="11">
                  <c:v>63.351302699999998</c:v>
                </c:pt>
                <c:pt idx="12">
                  <c:v>65.006623149999996</c:v>
                </c:pt>
                <c:pt idx="13">
                  <c:v>63.73910103</c:v>
                </c:pt>
                <c:pt idx="14">
                  <c:v>63.30515535</c:v>
                </c:pt>
                <c:pt idx="15">
                  <c:v>64.465958020000002</c:v>
                </c:pt>
                <c:pt idx="16">
                  <c:v>66.341579870000004</c:v>
                </c:pt>
                <c:pt idx="17">
                  <c:v>64.10522576999999</c:v>
                </c:pt>
                <c:pt idx="18">
                  <c:v>63.302078170000001</c:v>
                </c:pt>
                <c:pt idx="19">
                  <c:v>63.97961609</c:v>
                </c:pt>
                <c:pt idx="20">
                  <c:v>71.722820970000001</c:v>
                </c:pt>
                <c:pt idx="21">
                  <c:v>66.637505900000008</c:v>
                </c:pt>
                <c:pt idx="22">
                  <c:v>64.704953230000001</c:v>
                </c:pt>
                <c:pt idx="23">
                  <c:v>65.219979940000002</c:v>
                </c:pt>
                <c:pt idx="24">
                  <c:v>63.555011329999999</c:v>
                </c:pt>
                <c:pt idx="25">
                  <c:v>63.984188549999999</c:v>
                </c:pt>
                <c:pt idx="26">
                  <c:v>62.735993199999996</c:v>
                </c:pt>
                <c:pt idx="27">
                  <c:v>63.335340439999996</c:v>
                </c:pt>
                <c:pt idx="28">
                  <c:v>63.180797600000005</c:v>
                </c:pt>
                <c:pt idx="29">
                  <c:v>61.391007330000001</c:v>
                </c:pt>
                <c:pt idx="30">
                  <c:v>60.999360160000002</c:v>
                </c:pt>
                <c:pt idx="31">
                  <c:v>60.555809689999997</c:v>
                </c:pt>
                <c:pt idx="32">
                  <c:v>59.180219460000004</c:v>
                </c:pt>
              </c:numCache>
            </c:numRef>
          </c:val>
          <c:smooth val="0"/>
          <c:extLst>
            <c:ext xmlns:c16="http://schemas.microsoft.com/office/drawing/2014/chart" uri="{C3380CC4-5D6E-409C-BE32-E72D297353CC}">
              <c16:uniqueId val="{00000001-F65C-4C91-8978-F9B1159DD138}"/>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1"/>
                <c:order val="1"/>
                <c:tx>
                  <c:strRef>
                    <c:extLst>
                      <c:ext uri="{02D57815-91ED-43cb-92C2-25804820EDAC}">
                        <c15:formulaRef>
                          <c15:sqref>'9.'!$C$7</c15:sqref>
                        </c15:formulaRef>
                      </c:ext>
                    </c:extLst>
                    <c:strCache>
                      <c:ptCount val="1"/>
                      <c:pt idx="0">
                        <c:v>K/I-kvot, glidande medelvärde</c:v>
                      </c:pt>
                    </c:strCache>
                  </c:strRef>
                </c:tx>
                <c:spPr>
                  <a:ln w="38100" cap="rnd">
                    <a:solidFill>
                      <a:srgbClr val="006A7D"/>
                    </a:solidFill>
                    <a:prstDash val="dash"/>
                    <a:round/>
                  </a:ln>
                  <a:effectLst/>
                </c:spPr>
                <c:marker>
                  <c:symbol val="none"/>
                </c:marker>
                <c:cat>
                  <c:numRef>
                    <c:extLst>
                      <c:ext uri="{02D57815-91ED-43cb-92C2-25804820EDAC}">
                        <c15:formulaRef>
                          <c15:sqref>'9.'!$A$8:$A$41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c:ext uri="{02D57815-91ED-43cb-92C2-25804820EDAC}">
                        <c15:formulaRef>
                          <c15:sqref>'9.'!$C$8:$C$41</c15:sqref>
                        </c15:formulaRef>
                      </c:ext>
                    </c:extLst>
                    <c:numCache>
                      <c:formatCode>0.0</c:formatCode>
                      <c:ptCount val="34"/>
                      <c:pt idx="0">
                        <c:v>50.95874828217989</c:v>
                      </c:pt>
                      <c:pt idx="1">
                        <c:v>50.198525137506898</c:v>
                      </c:pt>
                      <c:pt idx="2">
                        <c:v>50.598941425503696</c:v>
                      </c:pt>
                      <c:pt idx="3">
                        <c:v>53.254972314202917</c:v>
                      </c:pt>
                      <c:pt idx="4">
                        <c:v>54.740719440273345</c:v>
                      </c:pt>
                      <c:pt idx="5">
                        <c:v>54.824327266866959</c:v>
                      </c:pt>
                      <c:pt idx="6">
                        <c:v>54.700392869304373</c:v>
                      </c:pt>
                      <c:pt idx="7">
                        <c:v>54.541217103107087</c:v>
                      </c:pt>
                      <c:pt idx="8">
                        <c:v>53.033053214616608</c:v>
                      </c:pt>
                      <c:pt idx="9">
                        <c:v>52.675231269472135</c:v>
                      </c:pt>
                      <c:pt idx="10">
                        <c:v>52.41619011766587</c:v>
                      </c:pt>
                      <c:pt idx="11">
                        <c:v>52.303229152431328</c:v>
                      </c:pt>
                      <c:pt idx="12">
                        <c:v>52.426715398604415</c:v>
                      </c:pt>
                      <c:pt idx="13">
                        <c:v>52.13014632071534</c:v>
                      </c:pt>
                      <c:pt idx="14">
                        <c:v>52.054136332767342</c:v>
                      </c:pt>
                      <c:pt idx="15">
                        <c:v>52.000841057789856</c:v>
                      </c:pt>
                      <c:pt idx="16">
                        <c:v>51.58349889224553</c:v>
                      </c:pt>
                      <c:pt idx="17">
                        <c:v>51.899093664506424</c:v>
                      </c:pt>
                      <c:pt idx="18">
                        <c:v>52.419755382030964</c:v>
                      </c:pt>
                      <c:pt idx="19">
                        <c:v>52.8007405778676</c:v>
                      </c:pt>
                      <c:pt idx="20">
                        <c:v>56.29584169960458</c:v>
                      </c:pt>
                      <c:pt idx="21">
                        <c:v>58.11693503235179</c:v>
                      </c:pt>
                      <c:pt idx="22">
                        <c:v>59.138313763104591</c:v>
                      </c:pt>
                      <c:pt idx="23">
                        <c:v>59.941372437294845</c:v>
                      </c:pt>
                      <c:pt idx="24">
                        <c:v>57.016866988066063</c:v>
                      </c:pt>
                      <c:pt idx="25">
                        <c:v>55.830611819909493</c:v>
                      </c:pt>
                      <c:pt idx="26">
                        <c:v>54.863768656256561</c:v>
                      </c:pt>
                      <c:pt idx="27">
                        <c:v>54.239744988726144</c:v>
                      </c:pt>
                      <c:pt idx="28">
                        <c:v>54.572333169147882</c:v>
                      </c:pt>
                      <c:pt idx="29">
                        <c:v>55.294022205805661</c:v>
                      </c:pt>
                      <c:pt idx="30">
                        <c:v>55.671019036672661</c:v>
                      </c:pt>
                      <c:pt idx="31">
                        <c:v>55.575986300900659</c:v>
                      </c:pt>
                      <c:pt idx="32">
                        <c:v>53.609917979227681</c:v>
                      </c:pt>
                      <c:pt idx="33">
                        <c:v>51.046925776032296</c:v>
                      </c:pt>
                    </c:numCache>
                  </c:numRef>
                </c:val>
                <c:smooth val="0"/>
                <c:extLst>
                  <c:ext xmlns:c16="http://schemas.microsoft.com/office/drawing/2014/chart" uri="{C3380CC4-5D6E-409C-BE32-E72D297353CC}">
                    <c16:uniqueId val="{00000001-B3E7-4AF4-8DD9-3E3D874C52D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'9.'!$E$7</c15:sqref>
                        </c15:formulaRef>
                      </c:ext>
                    </c:extLst>
                    <c:strCache>
                      <c:ptCount val="1"/>
                    </c:strCache>
                  </c:strRef>
                </c:tx>
                <c:spPr>
                  <a:ln w="38100" cap="rnd">
                    <a:solidFill>
                      <a:srgbClr val="F8971D"/>
                    </a:solidFill>
                    <a:round/>
                  </a:ln>
                  <a:effectLst/>
                </c:spPr>
                <c:marker>
                  <c:symbol val="none"/>
                </c:marker>
                <c:cat>
                  <c:numRef>
                    <c:extLst xmlns:c15="http://schemas.microsoft.com/office/drawing/2012/chart">
                      <c:ext xmlns:c15="http://schemas.microsoft.com/office/drawing/2012/chart" uri="{02D57815-91ED-43cb-92C2-25804820EDAC}">
                        <c15:formulaRef>
                          <c15:sqref>'9.'!$A$8:$A$41</c15:sqref>
                        </c15:formulaRef>
                      </c:ext>
                    </c:extLst>
                    <c:numCache>
                      <c:formatCode>mmm\-yy</c:formatCode>
                      <c:ptCount val="34"/>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pt idx="32">
                        <c:v>45016</c:v>
                      </c:pt>
                      <c:pt idx="33">
                        <c:v>45107</c:v>
                      </c:pt>
                    </c:numCache>
                  </c:numRef>
                </c:cat>
                <c:val>
                  <c:numRef>
                    <c:extLst xmlns:c15="http://schemas.microsoft.com/office/drawing/2012/chart">
                      <c:ext xmlns:c15="http://schemas.microsoft.com/office/drawing/2012/chart" uri="{02D57815-91ED-43cb-92C2-25804820EDAC}">
                        <c15:formulaRef>
                          <c15:sqref>'9.'!$E$8:$E$41</c15:sqref>
                        </c15:formulaRef>
                      </c:ext>
                    </c:extLst>
                    <c:numCache>
                      <c:formatCode>0.0</c:formatCode>
                      <c:ptCount val="34"/>
                    </c:numCache>
                  </c:numRef>
                </c:val>
                <c:smooth val="0"/>
                <c:extLst xmlns:c15="http://schemas.microsoft.com/office/drawing/2012/chart">
                  <c:ext xmlns:c16="http://schemas.microsoft.com/office/drawing/2014/chart" uri="{C3380CC4-5D6E-409C-BE32-E72D297353CC}">
                    <c16:uniqueId val="{00000000-5649-421D-BDAA-7FE79547828E}"/>
                  </c:ext>
                </c:extLst>
              </c15:ser>
            </c15:filteredLineSeries>
          </c:ext>
        </c:extLst>
      </c:lineChart>
      <c:dateAx>
        <c:axId val="517726632"/>
        <c:scaling>
          <c:orientation val="minMax"/>
          <c:max val="45107"/>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75"/>
          <c:min val="4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6.5090944651100296E-2"/>
          <c:y val="0.92128947939185668"/>
          <c:w val="0.86034444388299791"/>
          <c:h val="4.4940729535350131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9.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1.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5.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7.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1.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2.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4.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6.bin"/></Relationships>
</file>

<file path=xl/chartsheets/_rels/sheet29.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1.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3.bin"/></Relationships>
</file>

<file path=xl/chart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5.bin"/></Relationships>
</file>

<file path=xl/chartsheets/_rels/sheet3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7.bin"/></Relationships>
</file>

<file path=xl/chart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9.bin"/></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12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sheetViews>
    <sheetView zoomScale="121" workbookViewId="0" zoomToFit="1"/>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85B5C6-1C74-4A77-A663-F0F7E80EC6B7}">
  <sheetPr/>
  <sheetViews>
    <sheetView zoomScale="121"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sheetViews>
    <sheetView zoomScale="121" workbookViewId="0" zoomToFit="1"/>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sheetViews>
    <sheetView zoomScale="121" workbookViewId="0" zoomToFit="1"/>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F5B719E-551F-4B7A-A176-211848F9C8C0}">
  <sheetPr/>
  <sheetViews>
    <sheetView zoomScale="121" workbookViewId="0" zoomToFit="1"/>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zoomScale="121" workbookViewId="0" zoomToFit="1"/>
  </sheetViews>
  <pageMargins left="0.7" right="0.7" top="0.75" bottom="0.75" header="0.3" footer="0.3"/>
  <pageSetup paperSize="9" orientation="landscape" r:id="rId1"/>
  <drawing r:id="rId2"/>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121" workbookViewId="0" zoomToFit="1"/>
  </sheetViews>
  <pageMargins left="0.7" right="0.7" top="0.75" bottom="0.75" header="0.3" footer="0.3"/>
  <pageSetup paperSize="9" orientation="landscape" r:id="rId1"/>
  <drawing r:id="rId2"/>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sheetViews>
    <sheetView zoomScale="121" workbookViewId="0" zoomToFit="1"/>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sheetViews>
    <sheetView zoomScale="121" workbookViewId="0" zoomToFit="1"/>
  </sheetViews>
  <pageMargins left="0.7" right="0.7" top="0.75" bottom="0.75" header="0.3" footer="0.3"/>
  <pageSetup paperSize="9" orientation="landscape" r:id="rId1"/>
  <drawing r:id="rId2"/>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zoomScale="121"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21" workbookViewId="0" zoomToFit="1"/>
  </sheetViews>
  <pageMargins left="0.7" right="0.7" top="0.75" bottom="0.75" header="0.3" footer="0.3"/>
  <pageSetup paperSize="9" orientation="landscape" r:id="rId1"/>
  <drawing r:id="rId2"/>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sheetViews>
    <sheetView zoomScale="121" workbookViewId="0" zoomToFit="1"/>
  </sheetViews>
  <pageMargins left="0.7" right="0.7" top="0.75" bottom="0.75" header="0.3" footer="0.3"/>
  <pageSetup paperSize="9" orientation="landscape" r:id="rId1"/>
  <drawing r:id="rId2"/>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zoomScale="121" workbookViewId="0" zoomToFit="1"/>
  </sheetViews>
  <pageMargins left="0.7" right="0.7" top="0.75" bottom="0.75" header="0.3" footer="0.3"/>
  <pageSetup paperSize="9" orientation="landscape" r:id="rId1"/>
  <drawing r:id="rId2"/>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sheetViews>
    <sheetView zoomScale="121" workbookViewId="0" zoomToFit="1"/>
  </sheetViews>
  <pageMargins left="0.7" right="0.7" top="0.75" bottom="0.75" header="0.3" footer="0.3"/>
  <pageSetup paperSize="9" orientation="landscape" r:id="rId1"/>
  <drawing r:id="rId2"/>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D00-000000000000}">
  <sheetPr/>
  <sheetViews>
    <sheetView zoomScale="121" workbookViewId="0" zoomToFit="1"/>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F00-000000000000}">
  <sheetPr/>
  <sheetViews>
    <sheetView zoomScale="121" workbookViewId="0" zoomToFit="1"/>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sheetViews>
    <sheetView zoomScale="121" workbookViewId="0" zoomToFit="1"/>
  </sheetViews>
  <pageMargins left="0.7" right="0.7" top="0.75" bottom="0.75" header="0.3" footer="0.3"/>
  <pageSetup paperSize="9" orientation="landscape" r:id="rId1"/>
  <drawing r:id="rId2"/>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FDD0360-5CC5-49F7-88C1-7A38443A234F}">
  <sheetPr/>
  <sheetViews>
    <sheetView zoomScale="121" workbookViewId="0" zoomToFit="1"/>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sheetViews>
    <sheetView zoomScale="121" workbookViewId="0" zoomToFit="1"/>
  </sheetViews>
  <pageMargins left="0.7" right="0.7" top="0.75" bottom="0.75" header="0.3" footer="0.3"/>
  <pageSetup paperSize="9" orientation="landscape" r:id="rId1"/>
  <drawing r:id="rId2"/>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sheetViews>
    <sheetView zoomScale="121" workbookViewId="0" zoomToFit="1"/>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E606BFE-C967-4CFE-87C0-DC4D5B03F337}">
  <sheetPr/>
  <sheetViews>
    <sheetView zoomScale="12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21" workbookViewId="0" zoomToFit="1"/>
  </sheetViews>
  <pageMargins left="0.7" right="0.7" top="0.75" bottom="0.75" header="0.3" footer="0.3"/>
  <pageSetup paperSize="9" orientation="landscape" r:id="rId1"/>
  <drawing r:id="rId2"/>
</chartsheet>
</file>

<file path=xl/chartsheets/sheet3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700-000000000000}">
  <sheetPr/>
  <sheetViews>
    <sheetView zoomScale="121" workbookViewId="0" zoomToFit="1"/>
  </sheetViews>
  <pageMargins left="0.7" right="0.7" top="0.75" bottom="0.75" header="0.3" footer="0.3"/>
  <pageSetup paperSize="9" orientation="landscape" r:id="rId1"/>
  <drawing r:id="rId2"/>
</chartsheet>
</file>

<file path=xl/chartsheets/sheet3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sheetViews>
    <sheetView zoomScale="121" workbookViewId="0" zoomToFit="1"/>
  </sheetViews>
  <pageMargins left="0.7" right="0.7" top="0.75" bottom="0.75" header="0.3" footer="0.3"/>
  <pageSetup paperSize="9" orientation="landscape" r:id="rId1"/>
  <drawing r:id="rId2"/>
</chartsheet>
</file>

<file path=xl/chartsheets/sheet3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900-000000000000}">
  <sheetPr/>
  <sheetViews>
    <sheetView workbookViewId="0"/>
  </sheetViews>
  <pageMargins left="0.7" right="0.7" top="0.75" bottom="0.75" header="0.3" footer="0.3"/>
  <pageSetup paperSize="9" orientation="landscape" r:id="rId1"/>
  <drawing r:id="rId2"/>
</chartsheet>
</file>

<file path=xl/chartsheets/sheet3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B00-000000000000}">
  <sheetPr/>
  <sheetViews>
    <sheetView zoomScale="121" workbookViewId="0" zoomToFit="1"/>
  </sheetViews>
  <pageMargins left="0.7" right="0.7" top="0.75" bottom="0.75" header="0.3" footer="0.3"/>
  <pageSetup paperSize="9" orientation="landscape" r:id="rId1"/>
  <drawing r:id="rId2"/>
</chartsheet>
</file>

<file path=xl/chartsheets/sheet3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D00-000000000000}">
  <sheetPr/>
  <sheetViews>
    <sheetView zoomScale="121" workbookViewId="0" zoomToFit="1"/>
  </sheetViews>
  <pageMargins left="0.7" right="0.7" top="0.75" bottom="0.75" header="0.3" footer="0.3"/>
  <pageSetup paperSize="9" orientation="landscape" r:id="rId1"/>
  <drawing r:id="rId2"/>
</chartsheet>
</file>

<file path=xl/chartsheets/sheet3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F00-000000000000}">
  <sheetPr/>
  <sheetViews>
    <sheetView zoomScale="121" workbookViewId="0" zoomToFit="1"/>
  </sheetViews>
  <pageMargins left="0.7" right="0.7" top="0.75" bottom="0.75" header="0.3" footer="0.3"/>
  <pageSetup paperSize="9"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467F1C-5A66-4AD8-B2CB-FEBF119E9698}">
  <sheetPr/>
  <sheetViews>
    <sheetView zoomScale="12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FB0D482-9D9A-4784-80C3-D6773CC2E190}">
  <sheetPr/>
  <sheetViews>
    <sheetView zoomScale="12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12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09E6001-526E-49AA-9886-E1FF5FDF8BDD}">
  <sheetPr/>
  <sheetViews>
    <sheetView zoomScale="12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21" workbookViewId="0" zoomToFit="1"/>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21"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Word och Powerpoint_FI_Stapel.crtx">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0.92526</cdr:x>
      <cdr:y>0.45127</cdr:y>
    </cdr:from>
    <cdr:to>
      <cdr:x>0.98743</cdr:x>
      <cdr:y>0.59658</cdr:y>
    </cdr:to>
    <cdr:sp macro="" textlink="">
      <cdr:nvSpPr>
        <cdr:cNvPr id="2" name="textruta 1">
          <a:extLst xmlns:a="http://schemas.openxmlformats.org/drawingml/2006/main">
            <a:ext uri="{FF2B5EF4-FFF2-40B4-BE49-F238E27FC236}">
              <a16:creationId xmlns:a16="http://schemas.microsoft.com/office/drawing/2014/main" id="{132D28AA-87B4-4DFE-8E07-2581961C86C7}"/>
            </a:ext>
          </a:extLst>
        </cdr:cNvPr>
        <cdr:cNvSpPr txBox="1"/>
      </cdr:nvSpPr>
      <cdr:spPr>
        <a:xfrm xmlns:a="http://schemas.openxmlformats.org/drawingml/2006/main">
          <a:off x="8606518" y="2746942"/>
          <a:ext cx="578303" cy="8844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Word och Powerpoint_F_Stapel.crtx">
          <a:extLst>
            <a:ext uri="{FF2B5EF4-FFF2-40B4-BE49-F238E27FC236}">
              <a16:creationId xmlns:a16="http://schemas.microsoft.com/office/drawing/2014/main" id="{1CA185A4-DA2C-0640-E3CF-0A31AB85F05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Rapport löptext_FI_Linje.crtx">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Rapport löptext_FI_Linje.crtx">
          <a:extLst>
            <a:ext uri="{FF2B5EF4-FFF2-40B4-BE49-F238E27FC236}">
              <a16:creationId xmlns:a16="http://schemas.microsoft.com/office/drawing/2014/main" id="{60D2F237-7C50-4A95-B82C-7971F5E19DF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Cirkel.crtx">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2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2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A942F990-02FF-475C-8296-98108594C4E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Word och Powerpoint_F_Linje.crtx">
          <a:extLst>
            <a:ext uri="{FF2B5EF4-FFF2-40B4-BE49-F238E27FC236}">
              <a16:creationId xmlns:a16="http://schemas.microsoft.com/office/drawing/2014/main" id="{03004B8D-1826-9729-D3F8-9D57E6E7C8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3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3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3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3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Word och Powerpoint_F_Linje.crtx">
          <a:extLst>
            <a:ext uri="{FF2B5EF4-FFF2-40B4-BE49-F238E27FC236}">
              <a16:creationId xmlns:a16="http://schemas.microsoft.com/office/drawing/2014/main" id="{C7E0FA30-F843-D1DE-E235-36C947EAA4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Word och Powerpoint_F_Linje.crtx">
          <a:extLst>
            <a:ext uri="{FF2B5EF4-FFF2-40B4-BE49-F238E27FC236}">
              <a16:creationId xmlns:a16="http://schemas.microsoft.com/office/drawing/2014/main" id="{FE6557C9-998F-C2FC-E2DD-DE3C3730269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Word och Powerpoint_FI_Stapel.crtx">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Word och Powerpoint_F_Stapel.crtx">
          <a:extLst>
            <a:ext uri="{FF2B5EF4-FFF2-40B4-BE49-F238E27FC236}">
              <a16:creationId xmlns:a16="http://schemas.microsoft.com/office/drawing/2014/main" id="{ED9865A6-00E1-FAC2-6637-26171329E8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303712" cy="6080606"/>
    <xdr:graphicFrame macro="">
      <xdr:nvGraphicFramePr>
        <xdr:cNvPr id="2" name="Diagram 1" descr="\Templates\PowerPoint_FI_Linje.crtx">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ti\Downloads\EBA%20Interactive%20Dashboard%20-%20Q2%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Time series"/>
      <sheetName val="RI database"/>
      <sheetName val="Annex database"/>
      <sheetName val="Data"/>
      <sheetName val="Data Annex"/>
      <sheetName val="Reference Dates"/>
      <sheetName val="List"/>
    </sheetNames>
    <sheetDataSet>
      <sheetData sheetId="0">
        <row r="6">
          <cell r="T6" t="str">
            <v>Assets</v>
          </cell>
        </row>
        <row r="7">
          <cell r="T7" t="str">
            <v>Liabilities</v>
          </cell>
        </row>
        <row r="8">
          <cell r="T8" t="str">
            <v>Loans Composition</v>
          </cell>
        </row>
        <row r="9">
          <cell r="T9" t="str">
            <v>Loans NPL and coverage ratio</v>
          </cell>
        </row>
        <row r="10">
          <cell r="T10" t="str">
            <v>NACE composition</v>
          </cell>
        </row>
        <row r="11">
          <cell r="T11" t="str">
            <v>NPL ratio by NACE</v>
          </cell>
        </row>
        <row r="12">
          <cell r="T12" t="str">
            <v>Own funds and RWA</v>
          </cell>
        </row>
        <row r="13">
          <cell r="T13" t="str">
            <v>Profitability</v>
          </cell>
        </row>
        <row r="14">
          <cell r="T14" t="str">
            <v>IFRS9</v>
          </cell>
        </row>
        <row r="15">
          <cell r="T15" t="str">
            <v>Sovereigns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9"/>
  <sheetViews>
    <sheetView workbookViewId="0"/>
  </sheetViews>
  <sheetFormatPr defaultRowHeight="15"/>
  <cols>
    <col min="1" max="1" width="18.140625" bestFit="1" customWidth="1"/>
    <col min="2" max="2" width="18.140625" customWidth="1"/>
    <col min="3" max="3" width="21.85546875" customWidth="1"/>
    <col min="4" max="6" width="12" bestFit="1" customWidth="1"/>
    <col min="7" max="8" width="20" bestFit="1" customWidth="1"/>
    <col min="9" max="9" width="20.140625" bestFit="1" customWidth="1"/>
    <col min="10" max="12" width="20" bestFit="1" customWidth="1"/>
    <col min="13" max="13" width="17.42578125" bestFit="1" customWidth="1"/>
  </cols>
  <sheetData>
    <row r="1" spans="1:28">
      <c r="A1" s="1" t="s">
        <v>0</v>
      </c>
      <c r="B1" t="s">
        <v>47</v>
      </c>
    </row>
    <row r="2" spans="1:28">
      <c r="A2" s="1" t="s">
        <v>1</v>
      </c>
      <c r="B2" t="s">
        <v>4</v>
      </c>
    </row>
    <row r="3" spans="1:28">
      <c r="A3" s="1" t="s">
        <v>2</v>
      </c>
      <c r="B3" t="s">
        <v>32</v>
      </c>
    </row>
    <row r="4" spans="1:28">
      <c r="A4" s="1" t="s">
        <v>3</v>
      </c>
      <c r="B4" t="s">
        <v>106</v>
      </c>
    </row>
    <row r="6" spans="1:28" s="24" customFormat="1"/>
    <row r="7" spans="1:28" s="24" customFormat="1">
      <c r="A7" s="3"/>
      <c r="B7" s="29" t="s">
        <v>90</v>
      </c>
      <c r="C7" s="29" t="s">
        <v>84</v>
      </c>
      <c r="D7" s="10"/>
      <c r="E7" s="10"/>
      <c r="F7" s="115"/>
      <c r="G7" s="115"/>
      <c r="H7" s="115"/>
      <c r="I7" s="10"/>
    </row>
    <row r="8" spans="1:28" s="24" customFormat="1">
      <c r="A8" s="26" t="s">
        <v>8</v>
      </c>
      <c r="B8" s="26">
        <v>59.494962441279043</v>
      </c>
      <c r="C8" s="113">
        <v>53.858410280293057</v>
      </c>
      <c r="D8" s="67"/>
      <c r="E8" s="132"/>
      <c r="F8" s="122"/>
      <c r="G8" s="115"/>
      <c r="H8" s="115"/>
      <c r="I8" s="64"/>
      <c r="J8" s="64"/>
      <c r="N8" s="26"/>
      <c r="O8" s="26"/>
      <c r="P8" s="26"/>
      <c r="Q8" s="18"/>
      <c r="R8" s="26"/>
      <c r="S8" s="26"/>
      <c r="T8" s="26"/>
      <c r="U8" s="26"/>
    </row>
    <row r="9" spans="1:28">
      <c r="A9" s="26" t="s">
        <v>55</v>
      </c>
      <c r="B9" s="26">
        <v>0.83676606148376376</v>
      </c>
      <c r="C9" s="113">
        <v>1.8224423034086716</v>
      </c>
      <c r="D9" s="67"/>
      <c r="E9" s="113"/>
      <c r="F9" s="122"/>
      <c r="G9" s="115"/>
      <c r="M9" s="24"/>
      <c r="N9" s="24"/>
      <c r="O9" s="24"/>
      <c r="P9" s="24"/>
      <c r="Q9" s="24"/>
      <c r="R9" s="24"/>
      <c r="S9" s="24"/>
      <c r="T9" s="24"/>
      <c r="U9" s="24"/>
      <c r="V9" s="24"/>
      <c r="W9" s="24"/>
      <c r="X9" s="24"/>
      <c r="Y9" s="24"/>
      <c r="Z9" s="24"/>
      <c r="AA9" s="24"/>
      <c r="AB9" s="24"/>
    </row>
    <row r="10" spans="1:28">
      <c r="A10" s="26" t="s">
        <v>48</v>
      </c>
      <c r="B10" s="26">
        <v>11.101407640857621</v>
      </c>
      <c r="C10" s="113">
        <v>14.107133207929042</v>
      </c>
      <c r="D10" s="67"/>
      <c r="E10" s="132"/>
      <c r="F10" s="122"/>
      <c r="G10" s="115"/>
      <c r="H10" s="115"/>
      <c r="I10" s="65"/>
      <c r="K10" s="24"/>
      <c r="L10" s="24"/>
      <c r="M10" s="24"/>
      <c r="N10" s="24"/>
      <c r="O10" s="24"/>
      <c r="P10" s="24"/>
      <c r="Q10" s="24"/>
      <c r="R10" s="24"/>
      <c r="S10" s="24"/>
      <c r="T10" s="24"/>
      <c r="U10" s="24"/>
      <c r="V10" s="24"/>
      <c r="W10" s="24"/>
      <c r="X10" s="24"/>
      <c r="Y10" s="24"/>
      <c r="Z10" s="24"/>
      <c r="AA10" s="24"/>
      <c r="AB10" s="24"/>
    </row>
    <row r="11" spans="1:28">
      <c r="A11" s="26" t="s">
        <v>89</v>
      </c>
      <c r="B11" s="26">
        <v>0.23806244324501699</v>
      </c>
      <c r="C11" s="113">
        <v>0.62099250980850906</v>
      </c>
      <c r="D11" s="67"/>
      <c r="E11" s="132"/>
      <c r="F11" s="122"/>
      <c r="G11" s="115"/>
      <c r="H11" s="115"/>
      <c r="I11" s="26"/>
      <c r="K11" s="24"/>
      <c r="L11" s="24"/>
      <c r="M11" s="24"/>
      <c r="N11" s="24"/>
      <c r="O11" s="24"/>
      <c r="P11" s="24"/>
      <c r="Q11" s="24"/>
      <c r="R11" s="24"/>
      <c r="S11" s="27"/>
      <c r="U11" s="27"/>
      <c r="V11" s="27"/>
      <c r="W11" s="27"/>
      <c r="X11" s="27"/>
      <c r="Y11" s="27"/>
      <c r="Z11" s="27"/>
      <c r="AA11" s="27"/>
      <c r="AB11" s="27"/>
    </row>
    <row r="12" spans="1:28">
      <c r="A12" s="26" t="s">
        <v>39</v>
      </c>
      <c r="B12" s="26">
        <v>0.46076679467268239</v>
      </c>
      <c r="C12" s="113">
        <v>0.43930578653277086</v>
      </c>
      <c r="D12" s="67"/>
      <c r="E12" s="132"/>
      <c r="F12" s="122"/>
      <c r="G12" s="115"/>
      <c r="H12" s="115"/>
      <c r="I12" s="109"/>
      <c r="J12" s="109"/>
      <c r="K12" s="109"/>
      <c r="L12" s="109"/>
      <c r="M12" s="116"/>
      <c r="N12" s="122"/>
      <c r="O12" s="28"/>
      <c r="P12" s="28"/>
      <c r="Q12" s="28"/>
      <c r="R12" s="28"/>
      <c r="S12" s="28"/>
      <c r="T12" s="28"/>
      <c r="U12" s="28"/>
      <c r="V12" s="27"/>
      <c r="W12" s="27"/>
      <c r="X12" s="27"/>
      <c r="Y12" s="27"/>
      <c r="Z12" s="27"/>
      <c r="AA12" s="27"/>
      <c r="AB12" s="27"/>
    </row>
    <row r="13" spans="1:28">
      <c r="A13" s="26" t="s">
        <v>11</v>
      </c>
      <c r="B13" s="26">
        <v>4.3963391746748695</v>
      </c>
      <c r="C13" s="113">
        <v>5.143650180925059</v>
      </c>
      <c r="D13" s="67"/>
      <c r="E13" s="132"/>
      <c r="F13" s="122"/>
      <c r="G13" s="115"/>
      <c r="H13" s="115"/>
      <c r="I13" s="109"/>
      <c r="J13" s="109"/>
      <c r="K13" s="109"/>
      <c r="L13" s="109"/>
      <c r="M13" s="116"/>
      <c r="N13" s="122"/>
      <c r="O13" s="26"/>
      <c r="P13" s="26"/>
      <c r="Q13" s="26"/>
      <c r="R13" s="26"/>
      <c r="S13" s="26"/>
      <c r="T13" s="26"/>
      <c r="U13" s="26"/>
      <c r="V13" s="27"/>
      <c r="W13" s="27"/>
      <c r="X13" s="27"/>
      <c r="Y13" s="27"/>
      <c r="Z13" s="27"/>
      <c r="AA13" s="27"/>
      <c r="AB13" s="27"/>
    </row>
    <row r="14" spans="1:28">
      <c r="A14" s="26" t="s">
        <v>31</v>
      </c>
      <c r="B14" s="26">
        <v>3.295441000373899</v>
      </c>
      <c r="C14" s="113">
        <v>3.933744539932821</v>
      </c>
      <c r="D14" s="67"/>
      <c r="E14" s="132"/>
      <c r="F14" s="122"/>
      <c r="G14" s="115"/>
      <c r="H14" s="115"/>
      <c r="I14" s="109"/>
      <c r="J14" s="109"/>
      <c r="K14" s="109"/>
      <c r="L14" s="109"/>
      <c r="M14" s="116"/>
      <c r="N14" s="122"/>
      <c r="O14" s="24"/>
      <c r="P14" s="24"/>
      <c r="Q14" s="24"/>
      <c r="R14" s="24"/>
      <c r="S14" s="27"/>
      <c r="U14" s="27"/>
      <c r="V14" s="27"/>
      <c r="W14" s="27"/>
      <c r="X14" s="27"/>
      <c r="Y14" s="27"/>
      <c r="Z14" s="27"/>
      <c r="AA14" s="27"/>
      <c r="AB14" s="27"/>
    </row>
    <row r="15" spans="1:28">
      <c r="A15" s="26" t="s">
        <v>29</v>
      </c>
      <c r="B15" s="26">
        <v>20.176254443413082</v>
      </c>
      <c r="C15" s="113">
        <v>20.074321191170096</v>
      </c>
      <c r="D15" s="67"/>
      <c r="E15" s="132"/>
      <c r="F15" s="122"/>
      <c r="G15" s="115"/>
      <c r="H15" s="109"/>
      <c r="I15" s="109"/>
      <c r="J15" s="109"/>
      <c r="K15" s="109"/>
      <c r="L15" s="109"/>
      <c r="M15" s="116"/>
      <c r="N15" s="122"/>
      <c r="O15" s="24"/>
      <c r="P15" s="24"/>
      <c r="Q15" s="24"/>
      <c r="R15" s="24"/>
      <c r="S15" s="27"/>
      <c r="U15" s="27"/>
      <c r="V15" s="27"/>
      <c r="W15" s="27"/>
      <c r="X15" s="27"/>
      <c r="Y15" s="27"/>
      <c r="Z15" s="27"/>
      <c r="AA15" s="27"/>
      <c r="AB15" s="27"/>
    </row>
    <row r="16" spans="1:28">
      <c r="A16" s="26"/>
      <c r="B16" s="26"/>
      <c r="C16" s="26"/>
      <c r="D16" s="26"/>
      <c r="E16" s="116"/>
      <c r="F16" s="115"/>
      <c r="H16" s="115"/>
      <c r="I16" s="109"/>
      <c r="J16" s="109"/>
      <c r="K16" s="109"/>
      <c r="L16" s="109"/>
      <c r="M16" s="116"/>
      <c r="N16" s="122"/>
      <c r="O16" s="24"/>
      <c r="P16" s="24"/>
      <c r="Q16" s="24"/>
      <c r="R16" s="24"/>
      <c r="S16" s="27"/>
      <c r="U16" s="27"/>
      <c r="V16" s="27"/>
      <c r="W16" s="27"/>
      <c r="X16" s="27"/>
      <c r="Y16" s="27"/>
      <c r="Z16" s="27"/>
      <c r="AA16" s="27"/>
      <c r="AB16" s="27"/>
    </row>
    <row r="17" spans="1:28">
      <c r="A17" s="2"/>
      <c r="B17" s="26"/>
      <c r="C17" s="26"/>
      <c r="D17" s="26"/>
      <c r="E17" s="113"/>
      <c r="F17" s="115"/>
      <c r="H17" s="115"/>
      <c r="I17" s="109"/>
      <c r="J17" s="109"/>
      <c r="K17" s="109"/>
      <c r="L17" s="109"/>
      <c r="M17" s="116"/>
      <c r="N17" s="122"/>
      <c r="O17" s="24"/>
      <c r="P17" s="24"/>
      <c r="Q17" s="24"/>
      <c r="R17" s="24"/>
      <c r="S17" s="27"/>
      <c r="U17" s="27"/>
      <c r="V17" s="27"/>
      <c r="W17" s="27"/>
      <c r="X17" s="27"/>
      <c r="Y17" s="27"/>
      <c r="Z17" s="27"/>
      <c r="AA17" s="27"/>
      <c r="AB17" s="27"/>
    </row>
    <row r="18" spans="1:28">
      <c r="A18" s="2"/>
      <c r="B18" s="26"/>
      <c r="C18" s="26"/>
      <c r="D18" s="26"/>
      <c r="E18" s="116"/>
      <c r="F18" s="148"/>
      <c r="H18" s="109"/>
      <c r="I18" s="109"/>
      <c r="J18" s="109"/>
      <c r="K18" s="109"/>
      <c r="L18" s="109"/>
      <c r="M18" s="116"/>
      <c r="N18" s="122"/>
      <c r="O18" s="24"/>
      <c r="P18" s="24"/>
      <c r="Q18" s="24"/>
      <c r="R18" s="24"/>
      <c r="S18" s="27"/>
      <c r="U18" s="27"/>
      <c r="V18" s="27"/>
      <c r="W18" s="27"/>
      <c r="X18" s="27"/>
      <c r="Y18" s="27"/>
      <c r="Z18" s="27"/>
      <c r="AA18" s="27"/>
      <c r="AB18" s="27"/>
    </row>
    <row r="19" spans="1:28">
      <c r="A19" s="2"/>
      <c r="B19" s="26"/>
      <c r="C19" s="26"/>
      <c r="D19" s="26"/>
      <c r="E19" s="26"/>
      <c r="F19" s="26"/>
      <c r="H19" s="115"/>
      <c r="I19" s="109"/>
      <c r="J19" s="109"/>
      <c r="K19" s="109"/>
      <c r="L19" s="109"/>
      <c r="M19" s="116"/>
      <c r="N19" s="122"/>
      <c r="O19" s="24"/>
      <c r="P19" s="24"/>
      <c r="Q19" s="24"/>
      <c r="R19" s="24"/>
      <c r="S19" s="27"/>
      <c r="U19" s="27"/>
      <c r="V19" s="27"/>
      <c r="W19" s="27"/>
      <c r="X19" s="27"/>
      <c r="Y19" s="27"/>
      <c r="Z19" s="27"/>
      <c r="AA19" s="27"/>
      <c r="AB19" s="27"/>
    </row>
    <row r="20" spans="1:28">
      <c r="A20" s="2"/>
      <c r="B20" s="26"/>
      <c r="C20" s="26"/>
      <c r="D20" s="26"/>
      <c r="E20" s="26"/>
      <c r="F20" s="26"/>
      <c r="G20" s="109"/>
      <c r="M20" s="24"/>
      <c r="N20" s="24"/>
      <c r="O20" s="24"/>
      <c r="P20" s="24"/>
      <c r="Q20" s="24"/>
      <c r="R20" s="24"/>
      <c r="S20" s="27"/>
      <c r="U20" s="27"/>
      <c r="V20" s="27"/>
      <c r="W20" s="27"/>
      <c r="X20" s="27"/>
      <c r="Y20" s="27"/>
      <c r="Z20" s="27"/>
      <c r="AA20" s="27"/>
      <c r="AB20" s="27"/>
    </row>
    <row r="21" spans="1:28">
      <c r="A21" s="2"/>
      <c r="B21" s="26"/>
      <c r="C21" s="26"/>
      <c r="D21" s="26"/>
      <c r="E21" s="26"/>
      <c r="F21" s="26"/>
      <c r="G21" s="107"/>
      <c r="H21" s="107"/>
      <c r="I21" s="26"/>
      <c r="J21" s="26"/>
      <c r="L21" s="26"/>
      <c r="M21" s="26"/>
      <c r="N21" s="31"/>
      <c r="O21" s="24"/>
      <c r="P21" s="24"/>
      <c r="Q21" s="24"/>
      <c r="R21" s="24"/>
      <c r="S21" s="27"/>
      <c r="U21" s="27"/>
      <c r="V21" s="27"/>
      <c r="W21" s="27"/>
      <c r="X21" s="27"/>
      <c r="Y21" s="27"/>
      <c r="Z21" s="27"/>
      <c r="AA21" s="27"/>
      <c r="AB21" s="27"/>
    </row>
    <row r="22" spans="1:28">
      <c r="A22" s="2"/>
      <c r="B22" s="26"/>
      <c r="C22" s="26"/>
      <c r="D22" s="26"/>
      <c r="E22" s="26"/>
      <c r="F22" s="26"/>
      <c r="G22" s="26"/>
      <c r="H22" s="26"/>
      <c r="I22" s="26"/>
      <c r="K22" s="24"/>
      <c r="L22" s="24"/>
      <c r="M22" s="24"/>
      <c r="N22" s="24"/>
      <c r="O22" s="24"/>
      <c r="P22" s="24"/>
      <c r="Q22" s="24"/>
      <c r="R22" s="24"/>
      <c r="S22" s="27"/>
      <c r="U22" s="27"/>
      <c r="V22" s="27"/>
      <c r="W22" s="27"/>
      <c r="X22" s="27"/>
      <c r="Y22" s="27"/>
      <c r="Z22" s="27"/>
      <c r="AA22" s="27"/>
      <c r="AB22" s="27"/>
    </row>
    <row r="23" spans="1:28">
      <c r="A23" s="2"/>
      <c r="B23" s="26"/>
      <c r="C23" s="26"/>
      <c r="D23" s="26"/>
      <c r="E23" s="26"/>
      <c r="F23" s="26"/>
      <c r="G23" s="26"/>
      <c r="H23" s="26"/>
      <c r="I23" s="26"/>
      <c r="K23" s="24"/>
      <c r="L23" s="24"/>
      <c r="M23" s="24"/>
      <c r="N23" s="24"/>
      <c r="O23" s="24"/>
      <c r="P23" s="24"/>
      <c r="Q23" s="24"/>
      <c r="R23" s="24"/>
      <c r="S23" s="27"/>
      <c r="U23" s="27"/>
      <c r="V23" s="27"/>
      <c r="W23" s="27"/>
      <c r="X23" s="27"/>
      <c r="Y23" s="27"/>
      <c r="Z23" s="27"/>
      <c r="AA23" s="27"/>
      <c r="AB23" s="27"/>
    </row>
    <row r="24" spans="1:28">
      <c r="A24" s="2"/>
      <c r="B24" s="26"/>
      <c r="C24" s="26"/>
      <c r="D24" s="26"/>
      <c r="E24" s="26"/>
      <c r="F24" s="26"/>
      <c r="H24" s="26"/>
      <c r="I24" s="26"/>
      <c r="K24" s="122"/>
      <c r="M24" s="116"/>
      <c r="N24" s="24"/>
      <c r="O24" s="24"/>
      <c r="P24" s="24"/>
      <c r="Q24" s="24"/>
      <c r="R24" s="24"/>
      <c r="S24" s="27"/>
      <c r="U24" s="27"/>
      <c r="V24" s="27"/>
      <c r="W24" s="27"/>
      <c r="X24" s="27"/>
      <c r="Y24" s="27"/>
      <c r="Z24" s="27"/>
      <c r="AA24" s="27"/>
      <c r="AB24" s="27"/>
    </row>
    <row r="25" spans="1:28">
      <c r="A25" s="2"/>
      <c r="B25" s="26"/>
      <c r="C25" s="26"/>
      <c r="D25" s="26"/>
      <c r="E25" s="26"/>
      <c r="F25" s="26"/>
      <c r="G25" s="26"/>
      <c r="H25" s="26"/>
      <c r="I25" s="26"/>
      <c r="K25" s="122"/>
      <c r="L25" s="109"/>
      <c r="M25" s="116"/>
      <c r="N25" s="24"/>
      <c r="O25" s="24"/>
      <c r="P25" s="24"/>
      <c r="Q25" s="24"/>
      <c r="R25" s="24"/>
      <c r="S25" s="27"/>
      <c r="U25" s="27"/>
      <c r="V25" s="27"/>
      <c r="W25" s="27"/>
      <c r="X25" s="27"/>
      <c r="Y25" s="27"/>
      <c r="Z25" s="27"/>
      <c r="AA25" s="27"/>
      <c r="AB25" s="27"/>
    </row>
    <row r="26" spans="1:28">
      <c r="A26" s="2"/>
      <c r="B26" s="26"/>
      <c r="C26" s="26"/>
      <c r="D26" s="26"/>
      <c r="E26" s="26"/>
      <c r="F26" s="26"/>
      <c r="G26" s="26"/>
      <c r="H26" s="26"/>
      <c r="I26" s="26"/>
      <c r="K26" s="122"/>
      <c r="L26" s="24"/>
      <c r="M26" s="116"/>
      <c r="N26" s="24"/>
      <c r="O26" s="24"/>
      <c r="P26" s="24"/>
      <c r="Q26" s="24"/>
      <c r="R26" s="24"/>
      <c r="S26" s="27"/>
      <c r="U26" s="27"/>
      <c r="V26" s="27"/>
      <c r="W26" s="27"/>
      <c r="X26" s="27"/>
      <c r="Y26" s="27"/>
      <c r="Z26" s="27"/>
      <c r="AA26" s="27"/>
      <c r="AB26" s="27"/>
    </row>
    <row r="27" spans="1:28">
      <c r="A27" s="2"/>
      <c r="B27" s="26"/>
      <c r="C27" s="26"/>
      <c r="D27" s="26"/>
      <c r="E27" s="26"/>
      <c r="F27" s="26"/>
      <c r="G27" s="26"/>
      <c r="H27" s="26"/>
      <c r="I27" s="26"/>
      <c r="K27" s="122"/>
      <c r="L27" s="109"/>
      <c r="M27" s="116"/>
      <c r="N27" s="24"/>
      <c r="O27" s="24"/>
      <c r="P27" s="24"/>
      <c r="Q27" s="24"/>
      <c r="R27" s="24"/>
      <c r="S27" s="27"/>
      <c r="U27" s="27"/>
      <c r="V27" s="27"/>
      <c r="W27" s="27"/>
      <c r="X27" s="27"/>
      <c r="Y27" s="27"/>
      <c r="Z27" s="27"/>
      <c r="AA27" s="27"/>
      <c r="AB27" s="27"/>
    </row>
    <row r="28" spans="1:28">
      <c r="A28" s="2"/>
      <c r="B28" s="26"/>
      <c r="C28" s="26"/>
      <c r="D28" s="26"/>
      <c r="E28" s="26"/>
      <c r="F28" s="26"/>
      <c r="G28" s="26"/>
      <c r="H28" s="26"/>
      <c r="I28" s="26"/>
      <c r="K28" s="122"/>
      <c r="L28" s="24"/>
      <c r="M28" s="116"/>
      <c r="N28" s="24"/>
      <c r="O28" s="24"/>
      <c r="P28" s="24"/>
      <c r="Q28" s="24"/>
      <c r="R28" s="24"/>
      <c r="S28" s="27"/>
      <c r="U28" s="27"/>
      <c r="V28" s="27"/>
      <c r="W28" s="27"/>
      <c r="X28" s="27"/>
      <c r="Y28" s="27"/>
      <c r="Z28" s="27"/>
      <c r="AA28" s="27"/>
      <c r="AB28" s="27"/>
    </row>
    <row r="29" spans="1:28">
      <c r="A29" s="2"/>
      <c r="B29" s="26"/>
      <c r="C29" s="26"/>
      <c r="D29" s="26"/>
      <c r="E29" s="26"/>
      <c r="F29" s="26"/>
      <c r="G29" s="26"/>
      <c r="H29" s="26"/>
      <c r="I29" s="26"/>
      <c r="K29" s="122"/>
      <c r="L29" s="24"/>
      <c r="M29" s="116"/>
      <c r="N29" s="24"/>
      <c r="O29" s="24"/>
      <c r="P29" s="24"/>
      <c r="Q29" s="24"/>
      <c r="R29" s="24"/>
      <c r="S29" s="27"/>
      <c r="U29" s="27"/>
      <c r="V29" s="27"/>
      <c r="W29" s="27"/>
      <c r="X29" s="27"/>
      <c r="Y29" s="27"/>
      <c r="Z29" s="27"/>
      <c r="AA29" s="27"/>
      <c r="AB29" s="27"/>
    </row>
    <row r="30" spans="1:28">
      <c r="A30" s="2"/>
      <c r="B30" s="26"/>
      <c r="C30" s="26"/>
      <c r="D30" s="26"/>
      <c r="E30" s="26"/>
      <c r="F30" s="26"/>
      <c r="G30" s="26"/>
      <c r="H30" s="26"/>
      <c r="I30" s="26"/>
      <c r="K30" s="122"/>
      <c r="L30" s="24"/>
      <c r="M30" s="116"/>
      <c r="N30" s="24"/>
      <c r="O30" s="24"/>
      <c r="P30" s="24"/>
      <c r="Q30" s="24"/>
      <c r="R30" s="24"/>
      <c r="S30" s="27"/>
      <c r="U30" s="27"/>
      <c r="V30" s="27"/>
      <c r="W30" s="27"/>
      <c r="X30" s="27"/>
      <c r="Y30" s="27"/>
      <c r="Z30" s="27"/>
      <c r="AA30" s="27"/>
      <c r="AB30" s="27"/>
    </row>
    <row r="31" spans="1:28">
      <c r="A31" s="2"/>
      <c r="B31" s="26"/>
      <c r="C31" s="26"/>
      <c r="D31" s="26"/>
      <c r="E31" s="26"/>
      <c r="F31" s="26"/>
      <c r="G31" s="26"/>
      <c r="H31" s="26"/>
      <c r="I31" s="26"/>
      <c r="K31" s="122"/>
      <c r="L31" s="24"/>
      <c r="M31" s="116"/>
      <c r="N31" s="24"/>
      <c r="O31" s="24"/>
      <c r="P31" s="24"/>
      <c r="Q31" s="24"/>
      <c r="R31" s="24"/>
      <c r="S31" s="27"/>
      <c r="U31" s="27"/>
      <c r="V31" s="27"/>
      <c r="W31" s="27"/>
      <c r="X31" s="27"/>
      <c r="Y31" s="27"/>
      <c r="Z31" s="27"/>
      <c r="AA31" s="27"/>
      <c r="AB31" s="27"/>
    </row>
    <row r="32" spans="1:28">
      <c r="A32" s="2"/>
      <c r="B32" s="26"/>
      <c r="C32" s="26"/>
      <c r="D32" s="26"/>
      <c r="E32" s="26"/>
      <c r="F32" s="26"/>
      <c r="G32" s="26"/>
      <c r="H32" s="26"/>
      <c r="I32" s="26"/>
      <c r="K32" s="24"/>
      <c r="L32" s="24"/>
      <c r="M32" s="24"/>
      <c r="N32" s="24"/>
      <c r="O32" s="24"/>
      <c r="P32" s="24"/>
      <c r="Q32" s="24"/>
      <c r="R32" s="24"/>
      <c r="S32" s="27"/>
      <c r="U32" s="27"/>
      <c r="V32" s="27"/>
      <c r="W32" s="27"/>
      <c r="X32" s="27"/>
      <c r="Y32" s="27"/>
      <c r="Z32" s="27"/>
      <c r="AA32" s="27"/>
      <c r="AB32" s="27"/>
    </row>
    <row r="33" spans="1:28">
      <c r="A33" s="2"/>
      <c r="B33" s="26"/>
      <c r="C33" s="26"/>
      <c r="D33" s="26"/>
      <c r="E33" s="26"/>
      <c r="F33" s="26"/>
      <c r="G33" s="26"/>
      <c r="H33" s="26"/>
      <c r="I33" s="26"/>
      <c r="K33" s="24"/>
      <c r="L33" s="24"/>
      <c r="M33" s="24"/>
      <c r="N33" s="24"/>
      <c r="O33" s="24"/>
      <c r="P33" s="24"/>
      <c r="Q33" s="24"/>
      <c r="R33" s="24"/>
      <c r="S33" s="27"/>
      <c r="U33" s="27"/>
      <c r="V33" s="27"/>
      <c r="W33" s="27"/>
      <c r="X33" s="27"/>
      <c r="Y33" s="27"/>
      <c r="Z33" s="27"/>
      <c r="AA33" s="27"/>
      <c r="AB33" s="27"/>
    </row>
    <row r="34" spans="1:28">
      <c r="A34" s="2"/>
      <c r="B34" s="26"/>
      <c r="C34" s="26"/>
      <c r="D34" s="26"/>
      <c r="E34" s="26"/>
      <c r="F34" s="26"/>
      <c r="G34" s="26"/>
      <c r="H34" s="26"/>
      <c r="I34" s="26"/>
      <c r="K34" s="24"/>
      <c r="L34" s="24"/>
      <c r="M34" s="24"/>
      <c r="N34" s="24"/>
      <c r="O34" s="24"/>
      <c r="P34" s="24"/>
      <c r="Q34" s="24"/>
      <c r="R34" s="24"/>
      <c r="S34" s="27"/>
      <c r="U34" s="27"/>
      <c r="V34" s="27"/>
      <c r="W34" s="27"/>
      <c r="X34" s="27"/>
      <c r="Y34" s="27"/>
      <c r="Z34" s="27"/>
      <c r="AA34" s="27"/>
      <c r="AB34" s="27"/>
    </row>
    <row r="35" spans="1:28">
      <c r="A35" s="2"/>
      <c r="B35" s="26"/>
      <c r="C35" s="26"/>
      <c r="D35" s="26"/>
      <c r="E35" s="26"/>
      <c r="F35" s="26"/>
      <c r="G35" s="26"/>
      <c r="H35" s="26"/>
      <c r="I35" s="26"/>
      <c r="K35" s="24"/>
      <c r="L35" s="24"/>
      <c r="M35" s="24"/>
      <c r="N35" s="24"/>
      <c r="O35" s="24"/>
      <c r="P35" s="24"/>
      <c r="Q35" s="24"/>
      <c r="R35" s="24"/>
      <c r="S35" s="27"/>
      <c r="U35" s="27"/>
      <c r="V35" s="27"/>
      <c r="W35" s="27"/>
      <c r="X35" s="27"/>
      <c r="Y35" s="27"/>
      <c r="Z35" s="27"/>
      <c r="AA35" s="27"/>
      <c r="AB35" s="27"/>
    </row>
    <row r="36" spans="1:28">
      <c r="A36" s="2"/>
      <c r="B36" s="26"/>
      <c r="C36" s="26"/>
      <c r="D36" s="26"/>
      <c r="E36" s="26"/>
      <c r="F36" s="26"/>
      <c r="G36" s="26"/>
      <c r="H36" s="26"/>
      <c r="I36" s="26"/>
      <c r="K36" s="24"/>
      <c r="L36" s="24"/>
      <c r="M36" s="24"/>
      <c r="N36" s="24"/>
      <c r="O36" s="24"/>
      <c r="P36" s="24"/>
      <c r="Q36" s="24"/>
      <c r="R36" s="24"/>
      <c r="S36" s="27"/>
      <c r="U36" s="27"/>
      <c r="V36" s="27"/>
      <c r="W36" s="27"/>
      <c r="X36" s="27"/>
      <c r="Y36" s="27"/>
      <c r="Z36" s="27"/>
      <c r="AA36" s="27"/>
      <c r="AB36" s="27"/>
    </row>
    <row r="37" spans="1:28">
      <c r="A37" s="2"/>
      <c r="B37" s="26"/>
      <c r="C37" s="26"/>
      <c r="D37" s="26"/>
      <c r="E37" s="26"/>
      <c r="F37" s="26"/>
      <c r="G37" s="26"/>
      <c r="H37" s="26"/>
      <c r="I37" s="26"/>
      <c r="K37" s="24"/>
      <c r="L37" s="24"/>
      <c r="M37" s="24"/>
      <c r="N37" s="24"/>
      <c r="O37" s="24"/>
      <c r="P37" s="24"/>
      <c r="Q37" s="24"/>
      <c r="R37" s="24"/>
      <c r="S37" s="27"/>
      <c r="U37" s="27"/>
      <c r="V37" s="27"/>
      <c r="W37" s="27"/>
      <c r="X37" s="27"/>
      <c r="Y37" s="27"/>
      <c r="Z37" s="27"/>
      <c r="AA37" s="27"/>
      <c r="AB37" s="27"/>
    </row>
    <row r="38" spans="1:28">
      <c r="A38" s="2"/>
      <c r="B38" s="26"/>
      <c r="C38" s="26"/>
      <c r="D38" s="26"/>
      <c r="E38" s="26"/>
      <c r="F38" s="26"/>
      <c r="G38" s="26"/>
      <c r="H38" s="26"/>
      <c r="I38" s="26"/>
      <c r="K38" s="24"/>
      <c r="L38" s="24"/>
      <c r="M38" s="24"/>
      <c r="N38" s="24"/>
      <c r="O38" s="24"/>
      <c r="P38" s="24"/>
      <c r="Q38" s="24"/>
      <c r="R38" s="24"/>
      <c r="S38" s="27"/>
      <c r="U38" s="27"/>
      <c r="V38" s="27"/>
      <c r="W38" s="27"/>
      <c r="X38" s="27"/>
      <c r="Y38" s="27"/>
      <c r="Z38" s="27"/>
      <c r="AA38" s="27"/>
      <c r="AB38" s="27"/>
    </row>
    <row r="39" spans="1:28">
      <c r="A39" s="2"/>
      <c r="B39" s="26"/>
      <c r="C39" s="26"/>
      <c r="D39" s="26"/>
      <c r="E39" s="26"/>
      <c r="F39" s="26"/>
      <c r="G39" s="26"/>
      <c r="H39" s="26"/>
      <c r="I39" s="26"/>
      <c r="K39" s="24"/>
      <c r="L39" s="24"/>
      <c r="M39" s="24"/>
      <c r="N39" s="24"/>
      <c r="O39" s="24"/>
      <c r="P39" s="24"/>
      <c r="Q39" s="24"/>
      <c r="R39" s="24"/>
      <c r="S39" s="27"/>
      <c r="U39" s="27"/>
      <c r="V39" s="27"/>
      <c r="W39" s="27"/>
      <c r="X39" s="27"/>
      <c r="Y39" s="27"/>
      <c r="Z39" s="27"/>
      <c r="AA39" s="27"/>
      <c r="AB39" s="27"/>
    </row>
    <row r="40" spans="1:28">
      <c r="A40" s="2"/>
      <c r="B40" s="26"/>
      <c r="C40" s="26"/>
      <c r="D40" s="26"/>
      <c r="E40" s="26"/>
      <c r="F40" s="26"/>
      <c r="G40" s="26"/>
      <c r="H40" s="26"/>
      <c r="I40" s="26"/>
      <c r="K40" s="24"/>
      <c r="L40" s="24"/>
      <c r="M40" s="24"/>
      <c r="N40" s="24"/>
      <c r="O40" s="24"/>
      <c r="P40" s="24"/>
      <c r="Q40" s="24"/>
      <c r="R40" s="24"/>
      <c r="S40" s="27"/>
      <c r="U40" s="27"/>
      <c r="V40" s="27"/>
      <c r="W40" s="27"/>
      <c r="X40" s="27"/>
      <c r="Y40" s="27"/>
      <c r="Z40" s="27"/>
      <c r="AA40" s="27"/>
      <c r="AB40" s="27"/>
    </row>
    <row r="41" spans="1:28">
      <c r="A41" s="2"/>
      <c r="B41" s="26"/>
      <c r="C41" s="26"/>
      <c r="D41" s="26"/>
      <c r="E41" s="26"/>
      <c r="F41" s="26"/>
      <c r="G41" s="26"/>
      <c r="H41" s="26"/>
      <c r="I41" s="26"/>
      <c r="K41" s="24"/>
      <c r="L41" s="24"/>
      <c r="M41" s="24"/>
      <c r="N41" s="24"/>
      <c r="O41" s="24"/>
      <c r="P41" s="24"/>
      <c r="Q41" s="24"/>
      <c r="R41" s="24"/>
      <c r="S41" s="27"/>
      <c r="U41" s="27"/>
      <c r="V41" s="27"/>
      <c r="W41" s="27"/>
      <c r="X41" s="27"/>
      <c r="Y41" s="27"/>
      <c r="Z41" s="27"/>
      <c r="AA41" s="27"/>
      <c r="AB41" s="27"/>
    </row>
    <row r="42" spans="1:28">
      <c r="A42" s="2"/>
      <c r="B42" s="26"/>
      <c r="C42" s="26"/>
      <c r="D42" s="26"/>
      <c r="E42" s="26"/>
      <c r="F42" s="26"/>
      <c r="G42" s="26"/>
      <c r="H42" s="26"/>
      <c r="I42" s="26"/>
      <c r="K42" s="24"/>
      <c r="L42" s="24"/>
      <c r="M42" s="24"/>
      <c r="N42" s="24"/>
      <c r="O42" s="24"/>
      <c r="P42" s="24"/>
      <c r="Q42" s="24"/>
      <c r="R42" s="24"/>
      <c r="S42" s="27"/>
      <c r="U42" s="27"/>
      <c r="V42" s="27"/>
      <c r="W42" s="27"/>
      <c r="X42" s="27"/>
      <c r="Y42" s="27"/>
      <c r="Z42" s="27"/>
      <c r="AA42" s="27"/>
      <c r="AB42" s="27"/>
    </row>
    <row r="43" spans="1:28">
      <c r="A43" s="2"/>
      <c r="B43" s="26"/>
      <c r="C43" s="26"/>
      <c r="D43" s="26"/>
      <c r="E43" s="26"/>
      <c r="F43" s="26"/>
      <c r="G43" s="26"/>
      <c r="H43" s="26"/>
      <c r="I43" s="26"/>
      <c r="K43" s="24"/>
      <c r="L43" s="24"/>
      <c r="M43" s="24"/>
      <c r="N43" s="24"/>
      <c r="O43" s="24"/>
      <c r="P43" s="24"/>
      <c r="Q43" s="24"/>
      <c r="R43" s="24"/>
      <c r="S43" s="27"/>
      <c r="U43" s="27"/>
      <c r="V43" s="27"/>
      <c r="W43" s="27"/>
      <c r="X43" s="27"/>
      <c r="Y43" s="27"/>
      <c r="Z43" s="27"/>
      <c r="AA43" s="27"/>
      <c r="AB43" s="27"/>
    </row>
    <row r="44" spans="1:28">
      <c r="A44" s="2"/>
      <c r="B44" s="26"/>
      <c r="C44" s="26"/>
      <c r="D44" s="26"/>
      <c r="E44" s="26"/>
      <c r="F44" s="26"/>
      <c r="G44" s="26"/>
      <c r="H44" s="26"/>
      <c r="I44" s="26"/>
      <c r="K44" s="24"/>
      <c r="L44" s="24"/>
      <c r="M44" s="24"/>
      <c r="N44" s="24"/>
      <c r="O44" s="24"/>
      <c r="P44" s="24"/>
      <c r="Q44" s="24"/>
      <c r="R44" s="24"/>
      <c r="S44" s="27"/>
      <c r="U44" s="27"/>
      <c r="V44" s="27"/>
      <c r="W44" s="27"/>
      <c r="X44" s="27"/>
      <c r="Y44" s="27"/>
      <c r="Z44" s="27"/>
      <c r="AA44" s="27"/>
      <c r="AB44" s="27"/>
    </row>
    <row r="45" spans="1:28">
      <c r="A45" s="2"/>
      <c r="B45" s="26"/>
      <c r="C45" s="26"/>
      <c r="D45" s="26"/>
      <c r="E45" s="26"/>
      <c r="F45" s="26"/>
      <c r="G45" s="26"/>
      <c r="H45" s="26"/>
      <c r="I45" s="26"/>
      <c r="K45" s="24"/>
      <c r="L45" s="24"/>
      <c r="M45" s="24"/>
      <c r="N45" s="24"/>
      <c r="O45" s="24"/>
      <c r="P45" s="24"/>
      <c r="Q45" s="24"/>
      <c r="R45" s="24"/>
      <c r="S45" s="27"/>
      <c r="U45" s="27"/>
      <c r="V45" s="27"/>
      <c r="W45" s="27"/>
      <c r="X45" s="27"/>
      <c r="Y45" s="27"/>
      <c r="Z45" s="27"/>
      <c r="AA45" s="27"/>
      <c r="AB45" s="27"/>
    </row>
    <row r="46" spans="1:28">
      <c r="A46" s="2"/>
      <c r="B46" s="26"/>
      <c r="C46" s="26"/>
      <c r="D46" s="26"/>
      <c r="E46" s="26"/>
      <c r="F46" s="26"/>
      <c r="G46" s="26"/>
      <c r="H46" s="26"/>
      <c r="I46" s="26"/>
      <c r="K46" s="24"/>
      <c r="L46" s="24"/>
      <c r="M46" s="24"/>
      <c r="N46" s="24"/>
      <c r="O46" s="24"/>
      <c r="P46" s="24"/>
      <c r="Q46" s="24"/>
      <c r="R46" s="24"/>
      <c r="S46" s="27"/>
      <c r="U46" s="27"/>
      <c r="V46" s="27"/>
      <c r="W46" s="27"/>
      <c r="X46" s="27"/>
      <c r="Y46" s="27"/>
      <c r="Z46" s="27"/>
      <c r="AA46" s="27"/>
      <c r="AB46" s="27"/>
    </row>
    <row r="47" spans="1:28">
      <c r="A47" s="2"/>
      <c r="B47" s="26"/>
      <c r="C47" s="26"/>
      <c r="D47" s="26"/>
      <c r="E47" s="26"/>
      <c r="F47" s="26"/>
      <c r="G47" s="26"/>
      <c r="H47" s="26"/>
      <c r="I47" s="26"/>
      <c r="K47" s="24"/>
      <c r="L47" s="24"/>
      <c r="M47" s="24"/>
      <c r="N47" s="24"/>
      <c r="O47" s="24"/>
      <c r="P47" s="24"/>
      <c r="Q47" s="24"/>
      <c r="R47" s="24"/>
      <c r="S47" s="27"/>
      <c r="U47" s="27"/>
      <c r="V47" s="27"/>
      <c r="W47" s="27"/>
      <c r="X47" s="27"/>
      <c r="Y47" s="27"/>
      <c r="Z47" s="27"/>
      <c r="AA47" s="27"/>
      <c r="AB47" s="27"/>
    </row>
    <row r="48" spans="1:28">
      <c r="A48" s="2"/>
      <c r="B48" s="26"/>
      <c r="C48" s="26"/>
      <c r="D48" s="26"/>
      <c r="E48" s="26"/>
      <c r="F48" s="26"/>
      <c r="G48" s="26"/>
      <c r="H48" s="26"/>
      <c r="I48" s="26"/>
      <c r="K48" s="24"/>
      <c r="L48" s="24"/>
      <c r="M48" s="24"/>
      <c r="N48" s="24"/>
      <c r="O48" s="24"/>
      <c r="P48" s="24"/>
      <c r="Q48" s="24"/>
      <c r="R48" s="24"/>
      <c r="S48" s="27"/>
      <c r="U48" s="27"/>
      <c r="V48" s="27"/>
      <c r="W48" s="27"/>
      <c r="X48" s="27"/>
      <c r="Y48" s="27"/>
      <c r="Z48" s="27"/>
      <c r="AA48" s="27"/>
      <c r="AB48" s="27"/>
    </row>
    <row r="49" spans="1:28">
      <c r="A49" s="2"/>
      <c r="B49" s="26"/>
      <c r="C49" s="26"/>
      <c r="D49" s="26"/>
      <c r="E49" s="26"/>
      <c r="F49" s="26"/>
      <c r="G49" s="26"/>
      <c r="H49" s="26"/>
      <c r="I49" s="26"/>
      <c r="K49" s="24"/>
      <c r="L49" s="24"/>
      <c r="M49" s="24"/>
      <c r="N49" s="24"/>
      <c r="O49" s="24"/>
      <c r="P49" s="24"/>
      <c r="Q49" s="24"/>
      <c r="R49" s="24"/>
      <c r="S49" s="27"/>
      <c r="U49" s="27"/>
      <c r="V49" s="27"/>
      <c r="W49" s="27"/>
      <c r="X49" s="27"/>
      <c r="Y49" s="27"/>
      <c r="Z49" s="27"/>
      <c r="AA49" s="27"/>
      <c r="AB49" s="2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49"/>
  <sheetViews>
    <sheetView workbookViewId="0">
      <selection activeCell="E14" sqref="E14"/>
    </sheetView>
  </sheetViews>
  <sheetFormatPr defaultRowHeight="15"/>
  <cols>
    <col min="1" max="1" width="10.42578125" bestFit="1" customWidth="1"/>
    <col min="2" max="2" width="20.5703125" customWidth="1"/>
    <col min="3" max="3" width="17.28515625" bestFit="1" customWidth="1"/>
    <col min="4" max="4" width="21" customWidth="1"/>
    <col min="5" max="5" width="15.140625" bestFit="1" customWidth="1"/>
    <col min="6" max="6" width="9.140625" style="35"/>
    <col min="7" max="7" width="15.42578125" customWidth="1"/>
  </cols>
  <sheetData>
    <row r="1" spans="1:40">
      <c r="A1" s="1" t="s">
        <v>0</v>
      </c>
      <c r="B1" t="s">
        <v>110</v>
      </c>
      <c r="F1"/>
    </row>
    <row r="2" spans="1:40">
      <c r="A2" s="1" t="s">
        <v>1</v>
      </c>
      <c r="B2" t="s">
        <v>4</v>
      </c>
      <c r="F2"/>
    </row>
    <row r="3" spans="1:40">
      <c r="A3" s="1" t="s">
        <v>2</v>
      </c>
      <c r="B3" t="s">
        <v>9</v>
      </c>
      <c r="F3"/>
    </row>
    <row r="4" spans="1:40">
      <c r="A4" s="1" t="s">
        <v>3</v>
      </c>
      <c r="B4" t="s">
        <v>30</v>
      </c>
    </row>
    <row r="7" spans="1:40">
      <c r="A7" s="3"/>
      <c r="B7" s="5" t="s">
        <v>18</v>
      </c>
      <c r="C7" s="5" t="s">
        <v>19</v>
      </c>
      <c r="D7" s="60"/>
      <c r="E7" s="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row>
    <row r="8" spans="1:40">
      <c r="A8" s="2">
        <v>42094</v>
      </c>
      <c r="B8" s="4">
        <v>1.1998296875223231</v>
      </c>
      <c r="C8" s="4">
        <v>0.88168291648142183</v>
      </c>
      <c r="D8" s="101"/>
      <c r="E8" s="101"/>
      <c r="G8" s="35" t="s">
        <v>37</v>
      </c>
      <c r="H8" s="106"/>
      <c r="J8" s="35"/>
      <c r="P8" s="35"/>
    </row>
    <row r="9" spans="1:40">
      <c r="A9" s="2">
        <v>42185</v>
      </c>
      <c r="B9" s="4">
        <v>1.1880196649258734</v>
      </c>
      <c r="C9" s="4">
        <v>0.75231725319607834</v>
      </c>
      <c r="D9" s="101"/>
      <c r="E9" s="101"/>
      <c r="G9" s="106"/>
      <c r="H9" s="106"/>
      <c r="J9" s="35"/>
    </row>
    <row r="10" spans="1:40">
      <c r="A10" s="2">
        <v>42277</v>
      </c>
      <c r="B10" s="4">
        <v>1.1934905978087311</v>
      </c>
      <c r="C10" s="4">
        <v>0.83070492936840967</v>
      </c>
      <c r="D10" s="101"/>
      <c r="E10" s="101"/>
      <c r="G10" s="106"/>
      <c r="H10" s="106"/>
      <c r="J10" s="35"/>
    </row>
    <row r="11" spans="1:40">
      <c r="A11" s="2">
        <v>42369</v>
      </c>
      <c r="B11" s="4">
        <v>1.2559984540262121</v>
      </c>
      <c r="C11" s="4">
        <v>0.91127564009071538</v>
      </c>
      <c r="D11" s="101"/>
      <c r="E11" s="101"/>
      <c r="G11" s="106"/>
      <c r="H11" s="106"/>
      <c r="J11" s="35"/>
    </row>
    <row r="12" spans="1:40">
      <c r="A12" s="2">
        <v>42460</v>
      </c>
      <c r="B12" s="4">
        <v>1.2040702143759876</v>
      </c>
      <c r="C12" s="4">
        <v>0.86363119462952775</v>
      </c>
      <c r="D12" s="101"/>
      <c r="E12" s="101"/>
      <c r="G12" s="106"/>
      <c r="H12" s="106"/>
      <c r="J12" s="35"/>
    </row>
    <row r="13" spans="1:40">
      <c r="A13" s="2">
        <v>42551</v>
      </c>
      <c r="B13" s="4">
        <v>1.1967464254935825</v>
      </c>
      <c r="C13" s="4">
        <v>0.83713436635589455</v>
      </c>
      <c r="D13" s="101"/>
      <c r="E13" s="101"/>
      <c r="G13" s="106"/>
      <c r="H13" s="106"/>
      <c r="J13" s="35"/>
    </row>
    <row r="14" spans="1:40">
      <c r="A14" s="2">
        <v>42643</v>
      </c>
      <c r="B14" s="4">
        <v>1.2104278003493152</v>
      </c>
      <c r="C14" s="4">
        <v>0.79941262734367691</v>
      </c>
      <c r="D14" s="101"/>
      <c r="E14" s="101"/>
      <c r="G14" s="106"/>
      <c r="H14" s="106"/>
      <c r="J14" s="35"/>
    </row>
    <row r="15" spans="1:40">
      <c r="A15" s="2">
        <v>42735</v>
      </c>
      <c r="B15" s="4">
        <v>1.2845952845617734</v>
      </c>
      <c r="C15" s="4">
        <v>0.87009132361243069</v>
      </c>
      <c r="D15" s="101"/>
      <c r="E15" s="101"/>
      <c r="G15" s="106"/>
      <c r="H15" s="106"/>
      <c r="J15" s="35"/>
    </row>
    <row r="16" spans="1:40">
      <c r="A16" s="2">
        <v>42825</v>
      </c>
      <c r="B16" s="4">
        <v>1.2220256613690694</v>
      </c>
      <c r="C16" s="4">
        <v>0.74691390985668782</v>
      </c>
      <c r="D16" s="101"/>
      <c r="E16" s="101"/>
      <c r="G16" s="106"/>
      <c r="H16" s="106"/>
      <c r="J16" s="35"/>
    </row>
    <row r="17" spans="1:15">
      <c r="A17" s="2">
        <v>42916</v>
      </c>
      <c r="B17" s="4">
        <v>1.2388622733005323</v>
      </c>
      <c r="C17" s="4">
        <v>0.80933527708804553</v>
      </c>
      <c r="D17" s="101"/>
      <c r="E17" s="101"/>
      <c r="G17" s="106"/>
      <c r="H17" s="106"/>
      <c r="J17" s="35"/>
    </row>
    <row r="18" spans="1:15">
      <c r="A18" s="2">
        <v>43008</v>
      </c>
      <c r="B18" s="4">
        <v>1.2314944742813378</v>
      </c>
      <c r="C18" s="4">
        <v>0.82592369589688275</v>
      </c>
      <c r="D18" s="101"/>
      <c r="E18" s="101"/>
      <c r="G18" s="106"/>
      <c r="H18" s="106"/>
      <c r="J18" s="35"/>
    </row>
    <row r="19" spans="1:15">
      <c r="A19" s="2">
        <v>43100</v>
      </c>
      <c r="B19" s="4">
        <v>1.3037000791714197</v>
      </c>
      <c r="C19" s="4">
        <v>0.90175068016069737</v>
      </c>
      <c r="D19" s="101"/>
      <c r="E19" s="101"/>
      <c r="G19" s="106"/>
      <c r="H19" s="106"/>
      <c r="J19" s="35"/>
    </row>
    <row r="20" spans="1:15">
      <c r="A20" s="2">
        <v>43190</v>
      </c>
      <c r="B20" s="4">
        <v>1.2519188930742555</v>
      </c>
      <c r="C20" s="4">
        <v>0.88570361941997833</v>
      </c>
      <c r="D20" s="101"/>
      <c r="E20" s="101"/>
      <c r="G20" s="106"/>
      <c r="H20" s="106"/>
      <c r="J20" s="35"/>
    </row>
    <row r="21" spans="1:15">
      <c r="A21" s="2">
        <v>43281</v>
      </c>
      <c r="B21" s="4">
        <v>1.2397347520074871</v>
      </c>
      <c r="C21" s="4">
        <v>0.88739578704163846</v>
      </c>
      <c r="D21" s="101"/>
      <c r="E21" s="101"/>
      <c r="G21" s="106"/>
      <c r="H21" s="106"/>
      <c r="J21" s="35"/>
    </row>
    <row r="22" spans="1:15">
      <c r="A22" s="2">
        <v>43373</v>
      </c>
      <c r="B22" s="4">
        <v>1.2519244008084347</v>
      </c>
      <c r="C22" s="4">
        <v>0.88475489562086929</v>
      </c>
      <c r="D22" s="101"/>
      <c r="E22" s="101"/>
      <c r="G22" s="106"/>
      <c r="H22" s="106"/>
      <c r="J22" s="35"/>
    </row>
    <row r="23" spans="1:15">
      <c r="A23" s="2">
        <v>43465</v>
      </c>
      <c r="B23" s="4">
        <v>1.2868925718555195</v>
      </c>
      <c r="C23" s="4">
        <v>0.95261476987868621</v>
      </c>
      <c r="D23" s="101"/>
      <c r="E23" s="101"/>
      <c r="G23" s="106"/>
      <c r="H23" s="106"/>
      <c r="J23" s="35"/>
    </row>
    <row r="24" spans="1:15">
      <c r="A24" s="2">
        <v>43555</v>
      </c>
      <c r="B24" s="4">
        <v>1.2434158136974238</v>
      </c>
      <c r="C24" s="4">
        <v>0.91114191027116076</v>
      </c>
      <c r="D24" s="101"/>
      <c r="E24" s="101"/>
      <c r="G24" s="106"/>
      <c r="H24" s="106"/>
      <c r="J24" s="35"/>
    </row>
    <row r="25" spans="1:15">
      <c r="A25" s="2">
        <v>43646</v>
      </c>
      <c r="B25" s="4">
        <v>1.2643844598820118</v>
      </c>
      <c r="C25" s="4">
        <v>1.0348555324963531</v>
      </c>
      <c r="D25" s="101"/>
      <c r="E25" s="101"/>
      <c r="G25" s="106"/>
      <c r="H25" s="106"/>
      <c r="J25" s="35"/>
    </row>
    <row r="26" spans="1:15">
      <c r="A26" s="2">
        <v>43738</v>
      </c>
      <c r="B26" s="4">
        <v>1.2578774640615404</v>
      </c>
      <c r="C26" s="4">
        <v>1.0405915449674881</v>
      </c>
      <c r="D26" s="101"/>
      <c r="E26" s="101"/>
      <c r="G26" s="106"/>
      <c r="H26" s="106"/>
      <c r="J26" s="35"/>
    </row>
    <row r="27" spans="1:15">
      <c r="A27" s="2">
        <v>43830</v>
      </c>
      <c r="B27" s="4">
        <v>1.2855378177820553</v>
      </c>
      <c r="C27" s="4">
        <v>1.089825697807381</v>
      </c>
      <c r="D27" s="101"/>
      <c r="E27" s="101"/>
      <c r="G27" s="106"/>
      <c r="H27" s="106"/>
      <c r="J27" s="35"/>
    </row>
    <row r="28" spans="1:15">
      <c r="A28" s="2">
        <v>43921</v>
      </c>
      <c r="B28" s="4">
        <v>1.2177690058002819</v>
      </c>
      <c r="C28" s="4">
        <v>1.0288944649039748</v>
      </c>
      <c r="D28" s="101"/>
      <c r="E28" s="101"/>
      <c r="G28" s="106"/>
      <c r="H28" s="106"/>
      <c r="J28" s="35"/>
    </row>
    <row r="29" spans="1:15">
      <c r="A29" s="2">
        <v>44012</v>
      </c>
      <c r="B29" s="4">
        <v>1.2505099566976712</v>
      </c>
      <c r="C29" s="4">
        <v>1.0112057003575312</v>
      </c>
      <c r="D29" s="101"/>
      <c r="E29" s="101"/>
      <c r="G29" s="106"/>
      <c r="H29" s="106"/>
      <c r="J29" s="35"/>
    </row>
    <row r="30" spans="1:15">
      <c r="A30" s="2">
        <v>44104</v>
      </c>
      <c r="B30" s="4">
        <v>1.2670886487514406</v>
      </c>
      <c r="C30" s="4">
        <v>1.0137942949804739</v>
      </c>
      <c r="D30" s="101"/>
      <c r="E30" s="101"/>
      <c r="G30" s="106"/>
      <c r="H30" s="106"/>
      <c r="J30" s="35"/>
    </row>
    <row r="31" spans="1:15">
      <c r="A31" s="2">
        <v>44196</v>
      </c>
      <c r="B31" s="4">
        <v>1.3047234237442034</v>
      </c>
      <c r="C31" s="4">
        <v>1.0036334614727664</v>
      </c>
      <c r="D31" s="101"/>
      <c r="E31" s="101"/>
      <c r="G31" s="106"/>
      <c r="H31" s="106"/>
      <c r="I31" s="28"/>
      <c r="J31" s="35"/>
      <c r="N31" s="28"/>
      <c r="O31" s="28"/>
    </row>
    <row r="32" spans="1:15">
      <c r="A32" s="2">
        <v>44286</v>
      </c>
      <c r="B32" s="4">
        <v>1.2180237653363684</v>
      </c>
      <c r="C32" s="4">
        <v>0.91787043029656123</v>
      </c>
      <c r="D32" s="101"/>
      <c r="E32" s="101"/>
      <c r="G32" s="106"/>
      <c r="H32" s="106"/>
      <c r="J32" s="35"/>
    </row>
    <row r="33" spans="1:13">
      <c r="A33" s="2">
        <v>44377</v>
      </c>
      <c r="B33" s="4">
        <v>1.2228783241966614</v>
      </c>
      <c r="C33" s="4">
        <v>0.89889712839574809</v>
      </c>
      <c r="D33" s="101"/>
      <c r="E33" s="101"/>
      <c r="G33" s="106"/>
      <c r="H33" s="106"/>
      <c r="J33" s="35"/>
    </row>
    <row r="34" spans="1:13">
      <c r="A34" s="2">
        <v>44469</v>
      </c>
      <c r="B34" s="4">
        <v>1.2160533103684585</v>
      </c>
      <c r="C34" s="4">
        <v>0.88338901354744725</v>
      </c>
      <c r="D34" s="101"/>
      <c r="E34" s="101"/>
      <c r="G34" s="106"/>
      <c r="H34" s="106"/>
      <c r="J34" s="35"/>
    </row>
    <row r="35" spans="1:13">
      <c r="A35" s="2">
        <v>44561</v>
      </c>
      <c r="B35" s="4">
        <v>1.2591447906746041</v>
      </c>
      <c r="C35" s="4">
        <v>0.98425153911799212</v>
      </c>
      <c r="D35" s="101"/>
      <c r="E35" s="101"/>
      <c r="G35" s="106"/>
      <c r="H35" s="106"/>
      <c r="J35" s="35"/>
      <c r="M35" s="28"/>
    </row>
    <row r="36" spans="1:13">
      <c r="A36" s="2">
        <v>44651</v>
      </c>
      <c r="B36" s="4">
        <v>1.2624585773115042</v>
      </c>
      <c r="C36" s="4">
        <v>0.85545831929212568</v>
      </c>
      <c r="D36" s="101"/>
      <c r="E36" s="101"/>
      <c r="G36" s="106"/>
      <c r="H36" s="106"/>
      <c r="J36" s="35"/>
      <c r="M36" s="28"/>
    </row>
    <row r="37" spans="1:13">
      <c r="A37" s="2">
        <v>44742</v>
      </c>
      <c r="B37" s="4">
        <v>1.2629847874818907</v>
      </c>
      <c r="C37" s="4">
        <v>0.83017502883504701</v>
      </c>
      <c r="D37" s="101"/>
      <c r="E37" s="101"/>
      <c r="G37" s="106"/>
      <c r="H37" s="106"/>
      <c r="J37" s="35"/>
      <c r="M37" s="28"/>
    </row>
    <row r="38" spans="1:13">
      <c r="A38" s="58">
        <v>44834</v>
      </c>
      <c r="B38" s="99">
        <v>1.2936362289720449</v>
      </c>
      <c r="C38" s="99">
        <v>0.75405778194356199</v>
      </c>
      <c r="D38" s="101"/>
      <c r="E38" s="101"/>
      <c r="G38" s="106"/>
      <c r="H38" s="106"/>
      <c r="J38" s="35"/>
    </row>
    <row r="39" spans="1:13">
      <c r="A39" s="58">
        <v>44926</v>
      </c>
      <c r="B39" s="99">
        <v>1.4265829924175981</v>
      </c>
      <c r="C39" s="99">
        <v>0.8331162572094456</v>
      </c>
      <c r="D39" s="101"/>
      <c r="E39" s="101"/>
      <c r="G39" s="106"/>
      <c r="H39" s="106"/>
      <c r="J39" s="35"/>
    </row>
    <row r="40" spans="1:13">
      <c r="A40" s="120">
        <v>45016</v>
      </c>
      <c r="B40" s="121">
        <v>1.7142012000000002</v>
      </c>
      <c r="C40" s="121">
        <v>0.85340109999999991</v>
      </c>
      <c r="D40" s="122"/>
      <c r="E40" s="122"/>
      <c r="G40" s="35"/>
    </row>
    <row r="41" spans="1:13">
      <c r="A41" s="120">
        <v>45107</v>
      </c>
      <c r="B41" s="121">
        <v>1.7115457000000001</v>
      </c>
      <c r="C41" s="121">
        <v>0.857406</v>
      </c>
      <c r="D41" s="122"/>
      <c r="E41" s="122"/>
      <c r="G41" s="35"/>
    </row>
    <row r="43" spans="1:13">
      <c r="C43" s="119"/>
    </row>
    <row r="44" spans="1:13">
      <c r="B44" s="119"/>
      <c r="C44" s="119"/>
      <c r="D44" s="109"/>
      <c r="E44" s="109"/>
    </row>
    <row r="45" spans="1:13">
      <c r="D45" s="109"/>
      <c r="E45" s="109"/>
    </row>
    <row r="48" spans="1:13">
      <c r="D48" s="124"/>
      <c r="E48" s="124"/>
    </row>
    <row r="49" spans="4:5">
      <c r="D49" s="124"/>
      <c r="E49" s="124"/>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4D4B-7D2A-4A68-9E53-802E0D511618}">
  <dimension ref="A1:H79"/>
  <sheetViews>
    <sheetView workbookViewId="0">
      <selection activeCell="B1" sqref="B1"/>
    </sheetView>
  </sheetViews>
  <sheetFormatPr defaultColWidth="9.140625" defaultRowHeight="12.75"/>
  <cols>
    <col min="1" max="1" width="10.42578125" style="137" bestFit="1" customWidth="1"/>
    <col min="2" max="2" width="18.5703125" style="137" bestFit="1" customWidth="1"/>
    <col min="3" max="3" width="17.5703125" style="137" bestFit="1" customWidth="1"/>
    <col min="4" max="4" width="17" style="137" bestFit="1" customWidth="1"/>
    <col min="5" max="5" width="17.5703125" style="137" bestFit="1" customWidth="1"/>
    <col min="6" max="6" width="19.140625" style="137" bestFit="1" customWidth="1"/>
    <col min="7" max="7" width="19.7109375" style="137" bestFit="1" customWidth="1"/>
    <col min="8" max="8" width="16" style="137" bestFit="1" customWidth="1"/>
    <col min="9" max="16384" width="9.140625" style="137"/>
  </cols>
  <sheetData>
    <row r="1" spans="1:8" ht="15">
      <c r="A1" s="57" t="s">
        <v>0</v>
      </c>
      <c r="B1" s="135" t="s">
        <v>111</v>
      </c>
      <c r="C1" s="135"/>
    </row>
    <row r="2" spans="1:8" ht="15">
      <c r="A2" s="57" t="s">
        <v>1</v>
      </c>
      <c r="B2" s="135" t="s">
        <v>13</v>
      </c>
      <c r="C2" s="135"/>
    </row>
    <row r="3" spans="1:8" ht="15">
      <c r="A3" s="57" t="s">
        <v>2</v>
      </c>
      <c r="B3" s="135" t="s">
        <v>9</v>
      </c>
      <c r="C3" s="135"/>
    </row>
    <row r="4" spans="1:8" ht="15">
      <c r="A4" s="57" t="s">
        <v>3</v>
      </c>
      <c r="B4" s="135"/>
      <c r="C4" s="135"/>
    </row>
    <row r="5" spans="1:8" ht="15">
      <c r="A5" s="135"/>
      <c r="B5" s="135"/>
      <c r="C5" s="135"/>
    </row>
    <row r="6" spans="1:8" ht="15">
      <c r="A6" s="135"/>
      <c r="B6" s="135"/>
      <c r="C6" s="135"/>
    </row>
    <row r="7" spans="1:8" ht="15">
      <c r="A7" s="59"/>
      <c r="B7" s="60" t="s">
        <v>100</v>
      </c>
      <c r="C7" s="60" t="s">
        <v>101</v>
      </c>
      <c r="D7" s="138" t="s">
        <v>102</v>
      </c>
      <c r="E7" s="138" t="s">
        <v>103</v>
      </c>
      <c r="F7" s="138" t="s">
        <v>104</v>
      </c>
    </row>
    <row r="8" spans="1:8" ht="15">
      <c r="A8" s="142">
        <v>42094</v>
      </c>
      <c r="B8" s="109">
        <v>72.452468007999997</v>
      </c>
      <c r="C8" s="109">
        <v>34.489725268000001</v>
      </c>
      <c r="D8" s="109">
        <v>10.297495304</v>
      </c>
      <c r="E8" s="109">
        <v>-53.917801928000003</v>
      </c>
      <c r="F8" s="111">
        <v>63.321886651999989</v>
      </c>
      <c r="G8" s="141"/>
      <c r="H8" s="140"/>
    </row>
    <row r="9" spans="1:8" ht="15">
      <c r="A9" s="142">
        <v>42185</v>
      </c>
      <c r="B9" s="109">
        <v>71.827278429716003</v>
      </c>
      <c r="C9" s="109">
        <v>35.86830406512</v>
      </c>
      <c r="D9" s="109">
        <v>9.5284727505140072</v>
      </c>
      <c r="E9" s="109">
        <v>-54.845797929653997</v>
      </c>
      <c r="F9" s="111">
        <v>62.378257315696018</v>
      </c>
      <c r="G9" s="141"/>
    </row>
    <row r="10" spans="1:8" ht="15">
      <c r="A10" s="142">
        <v>42277</v>
      </c>
      <c r="B10" s="109">
        <v>71.369460659010016</v>
      </c>
      <c r="C10" s="109">
        <v>34.592226386725422</v>
      </c>
      <c r="D10" s="109">
        <v>8.6148732004020694</v>
      </c>
      <c r="E10" s="109">
        <v>-53.833657529373966</v>
      </c>
      <c r="F10" s="111">
        <v>60.742902716763538</v>
      </c>
      <c r="G10" s="141"/>
    </row>
    <row r="11" spans="1:8" ht="15">
      <c r="A11" s="142">
        <v>42369</v>
      </c>
      <c r="B11" s="109">
        <v>71.540349799561</v>
      </c>
      <c r="C11" s="109">
        <v>34.566053782917997</v>
      </c>
      <c r="D11" s="109">
        <v>10.318947066550995</v>
      </c>
      <c r="E11" s="109">
        <v>-54.59268363959</v>
      </c>
      <c r="F11" s="111">
        <v>61.832667009439994</v>
      </c>
      <c r="G11" s="141"/>
    </row>
    <row r="12" spans="1:8" ht="15">
      <c r="A12" s="142">
        <v>42460</v>
      </c>
      <c r="B12" s="109">
        <v>70.307830767812007</v>
      </c>
      <c r="C12" s="109">
        <v>31.030986494459999</v>
      </c>
      <c r="D12" s="109">
        <v>9.971475481303985</v>
      </c>
      <c r="E12" s="109">
        <v>-56.920228690020004</v>
      </c>
      <c r="F12" s="111">
        <v>54.390064053555982</v>
      </c>
      <c r="G12" s="141"/>
    </row>
    <row r="13" spans="1:8" ht="15">
      <c r="A13" s="142">
        <v>42551</v>
      </c>
      <c r="B13" s="109">
        <v>70.871937346172004</v>
      </c>
      <c r="C13" s="109">
        <v>31.899951835234003</v>
      </c>
      <c r="D13" s="109">
        <v>15.419046843884002</v>
      </c>
      <c r="E13" s="109">
        <v>-54.834365548464007</v>
      </c>
      <c r="F13" s="111">
        <v>63.356570476826008</v>
      </c>
      <c r="G13" s="141"/>
    </row>
    <row r="14" spans="1:8" ht="15">
      <c r="A14" s="142">
        <v>42643</v>
      </c>
      <c r="B14" s="109">
        <v>71.592110691177936</v>
      </c>
      <c r="C14" s="109">
        <v>32.015357513575239</v>
      </c>
      <c r="D14" s="109">
        <v>14.889936468160309</v>
      </c>
      <c r="E14" s="109">
        <v>-54.002029279697311</v>
      </c>
      <c r="F14" s="111">
        <v>64.495375393216179</v>
      </c>
      <c r="G14" s="141"/>
    </row>
    <row r="15" spans="1:8" ht="15">
      <c r="A15" s="142">
        <v>42735</v>
      </c>
      <c r="B15" s="109">
        <v>72.771093085838984</v>
      </c>
      <c r="C15" s="109">
        <v>33.085813659943</v>
      </c>
      <c r="D15" s="109">
        <v>14.779717682362</v>
      </c>
      <c r="E15" s="109">
        <v>-54.863709781447</v>
      </c>
      <c r="F15" s="111">
        <v>65.772914646696989</v>
      </c>
      <c r="G15" s="141"/>
    </row>
    <row r="16" spans="1:8" ht="15">
      <c r="A16" s="142">
        <v>42825</v>
      </c>
      <c r="B16" s="109">
        <v>73.209825890399998</v>
      </c>
      <c r="C16" s="109">
        <v>33.400065775207999</v>
      </c>
      <c r="D16" s="109">
        <v>13.483319299812011</v>
      </c>
      <c r="E16" s="109">
        <v>-53.812798291231992</v>
      </c>
      <c r="F16" s="111">
        <v>66.280412674188</v>
      </c>
      <c r="G16" s="141"/>
    </row>
    <row r="17" spans="1:7" ht="15">
      <c r="A17" s="142">
        <v>42916</v>
      </c>
      <c r="B17" s="109">
        <v>74.183209358244</v>
      </c>
      <c r="C17" s="109">
        <v>34.769880995628</v>
      </c>
      <c r="D17" s="109">
        <v>12.538742459318009</v>
      </c>
      <c r="E17" s="109">
        <v>-54.512406910197996</v>
      </c>
      <c r="F17" s="111">
        <v>66.979425902992006</v>
      </c>
      <c r="G17" s="141"/>
    </row>
    <row r="18" spans="1:7" ht="15">
      <c r="A18" s="142">
        <v>43008</v>
      </c>
      <c r="B18" s="109">
        <v>74.890847948083859</v>
      </c>
      <c r="C18" s="109">
        <v>33.986932415651182</v>
      </c>
      <c r="D18" s="109">
        <v>12.489048558092819</v>
      </c>
      <c r="E18" s="109">
        <v>-53.84497916433299</v>
      </c>
      <c r="F18" s="111">
        <v>67.521849757494863</v>
      </c>
      <c r="G18" s="141"/>
    </row>
    <row r="19" spans="1:7" ht="15">
      <c r="A19" s="142">
        <v>43100</v>
      </c>
      <c r="B19" s="109">
        <v>76.032317034665013</v>
      </c>
      <c r="C19" s="109">
        <v>34.940890291749</v>
      </c>
      <c r="D19" s="109">
        <v>13.321988504492005</v>
      </c>
      <c r="E19" s="109">
        <v>-56.613309150773006</v>
      </c>
      <c r="F19" s="111">
        <v>67.681886680133005</v>
      </c>
      <c r="G19" s="141"/>
    </row>
    <row r="20" spans="1:7" ht="15">
      <c r="A20" s="142">
        <v>43190</v>
      </c>
      <c r="B20" s="109">
        <v>76.966243641323999</v>
      </c>
      <c r="C20" s="109">
        <v>34.374108550439999</v>
      </c>
      <c r="D20" s="109">
        <v>14.99765956904799</v>
      </c>
      <c r="E20" s="109">
        <v>-56.421517770291999</v>
      </c>
      <c r="F20" s="111">
        <v>69.916493990519982</v>
      </c>
    </row>
    <row r="21" spans="1:7" ht="15">
      <c r="A21" s="142">
        <v>43281</v>
      </c>
      <c r="B21" s="109">
        <v>78.397912670019991</v>
      </c>
      <c r="C21" s="109">
        <v>36.087823646080004</v>
      </c>
      <c r="D21" s="109">
        <v>21.662295607840012</v>
      </c>
      <c r="E21" s="109">
        <v>-57.195523338500003</v>
      </c>
      <c r="F21" s="111">
        <v>78.95250858544</v>
      </c>
    </row>
    <row r="22" spans="1:7" ht="15">
      <c r="A22" s="142">
        <v>43373</v>
      </c>
      <c r="B22" s="109">
        <v>78.658984067759903</v>
      </c>
      <c r="C22" s="109">
        <v>36.322182922746705</v>
      </c>
      <c r="D22" s="109">
        <v>17.955434150530106</v>
      </c>
      <c r="E22" s="109">
        <v>-56.894318438052899</v>
      </c>
      <c r="F22" s="111">
        <v>76.042282702983812</v>
      </c>
    </row>
    <row r="23" spans="1:7" ht="15">
      <c r="A23" s="142">
        <v>43465</v>
      </c>
      <c r="B23" s="109">
        <v>78.964124366920004</v>
      </c>
      <c r="C23" s="109">
        <v>36.806530252589994</v>
      </c>
      <c r="D23" s="109">
        <v>16.973916768720017</v>
      </c>
      <c r="E23" s="109">
        <v>-57.777730703410001</v>
      </c>
      <c r="F23" s="111">
        <v>74.966840684820014</v>
      </c>
    </row>
    <row r="24" spans="1:7" ht="15">
      <c r="A24" s="142">
        <v>43555</v>
      </c>
      <c r="B24" s="109">
        <v>80.241326250040004</v>
      </c>
      <c r="C24" s="109">
        <v>35.012481061160003</v>
      </c>
      <c r="D24" s="109">
        <v>18.590964939679992</v>
      </c>
      <c r="E24" s="109">
        <v>-56.403620813479996</v>
      </c>
      <c r="F24" s="111">
        <v>77.441151437400009</v>
      </c>
    </row>
    <row r="25" spans="1:7" ht="15">
      <c r="A25" s="142">
        <v>43646</v>
      </c>
      <c r="B25" s="109">
        <v>81.782959491279996</v>
      </c>
      <c r="C25" s="109">
        <v>36.397341004239998</v>
      </c>
      <c r="D25" s="109">
        <v>17.890909763800018</v>
      </c>
      <c r="E25" s="109">
        <v>-59.217485350039993</v>
      </c>
      <c r="F25" s="111">
        <v>76.853724909280004</v>
      </c>
    </row>
    <row r="26" spans="1:7" ht="15">
      <c r="A26" s="142">
        <v>43738</v>
      </c>
      <c r="B26" s="109">
        <v>82.181080340405899</v>
      </c>
      <c r="C26" s="109">
        <v>36.865210711990493</v>
      </c>
      <c r="D26" s="109">
        <v>15.494701299184113</v>
      </c>
      <c r="E26" s="109">
        <v>-61.345014552759004</v>
      </c>
      <c r="F26" s="111">
        <v>73.195977798821474</v>
      </c>
    </row>
    <row r="27" spans="1:7" ht="15">
      <c r="A27" s="142">
        <v>43830</v>
      </c>
      <c r="B27" s="109">
        <v>82.614034865449995</v>
      </c>
      <c r="C27" s="109">
        <v>37.684474942949997</v>
      </c>
      <c r="D27" s="109">
        <v>17.391646400130004</v>
      </c>
      <c r="E27" s="109">
        <v>-62.867929751870001</v>
      </c>
      <c r="F27" s="111">
        <v>74.82222645665999</v>
      </c>
    </row>
    <row r="28" spans="1:7" ht="15">
      <c r="A28" s="142">
        <v>43921</v>
      </c>
      <c r="B28" s="109">
        <v>85.671817191480017</v>
      </c>
      <c r="C28" s="109">
        <v>37.490973578279998</v>
      </c>
      <c r="D28" s="109">
        <v>-14.609419274440002</v>
      </c>
      <c r="E28" s="109">
        <v>-64.248944977639994</v>
      </c>
      <c r="F28" s="111">
        <v>44.304426517680028</v>
      </c>
    </row>
    <row r="29" spans="1:7" ht="15">
      <c r="A29" s="142">
        <v>44012</v>
      </c>
      <c r="B29" s="109">
        <v>88.919066397899996</v>
      </c>
      <c r="C29" s="109">
        <v>36.078836049179998</v>
      </c>
      <c r="D29" s="109">
        <v>3.3849052058000182</v>
      </c>
      <c r="E29" s="109">
        <v>-68.66883230066</v>
      </c>
      <c r="F29" s="111">
        <v>59.713975352220018</v>
      </c>
    </row>
    <row r="30" spans="1:7" ht="15">
      <c r="A30" s="142">
        <v>44104</v>
      </c>
      <c r="B30" s="109">
        <v>89.027177999496089</v>
      </c>
      <c r="C30" s="109">
        <v>35.937996901753095</v>
      </c>
      <c r="D30" s="109">
        <v>6.7167818539990085</v>
      </c>
      <c r="E30" s="109">
        <v>-68.099066571477209</v>
      </c>
      <c r="F30" s="111">
        <v>63.582890183770985</v>
      </c>
    </row>
    <row r="31" spans="1:7" ht="15">
      <c r="A31" s="142">
        <v>44196</v>
      </c>
      <c r="B31" s="109">
        <v>89.291857971209993</v>
      </c>
      <c r="C31" s="109">
        <v>36.815438868009991</v>
      </c>
      <c r="D31" s="109">
        <v>8.3359645381800078</v>
      </c>
      <c r="E31" s="109">
        <v>-68.391162795400007</v>
      </c>
      <c r="F31" s="111">
        <v>66.052098581999999</v>
      </c>
    </row>
    <row r="32" spans="1:7" ht="15">
      <c r="A32" s="142">
        <v>44286</v>
      </c>
      <c r="B32" s="109">
        <v>88.424755108240007</v>
      </c>
      <c r="C32" s="109">
        <v>39.060964798199997</v>
      </c>
      <c r="D32" s="109">
        <v>14.272857100559998</v>
      </c>
      <c r="E32" s="109">
        <v>-64.787461795240006</v>
      </c>
      <c r="F32" s="111">
        <v>76.971115211760008</v>
      </c>
    </row>
    <row r="33" spans="1:6" ht="15">
      <c r="A33" s="142">
        <v>44377</v>
      </c>
      <c r="B33" s="109">
        <v>89.460689088739997</v>
      </c>
      <c r="C33" s="109">
        <v>40.796619956459999</v>
      </c>
      <c r="D33" s="109">
        <v>13.582831969620026</v>
      </c>
      <c r="E33" s="109">
        <v>-69.9199004667</v>
      </c>
      <c r="F33" s="111">
        <v>73.920240548120034</v>
      </c>
    </row>
    <row r="34" spans="1:6" ht="15">
      <c r="A34" s="142">
        <v>44469</v>
      </c>
      <c r="B34" s="109">
        <v>89.671567861430802</v>
      </c>
      <c r="C34" s="109">
        <v>41.376660779829905</v>
      </c>
      <c r="D34" s="109">
        <v>13.15887282213353</v>
      </c>
      <c r="E34" s="109">
        <v>-67.567102082237795</v>
      </c>
      <c r="F34" s="111">
        <v>76.639999381156457</v>
      </c>
    </row>
    <row r="35" spans="1:6" ht="15">
      <c r="A35" s="142">
        <v>44561</v>
      </c>
      <c r="B35" s="109">
        <v>87.513737067350007</v>
      </c>
      <c r="C35" s="109">
        <v>41.908546726220003</v>
      </c>
      <c r="D35" s="109">
        <v>12.126210824729981</v>
      </c>
      <c r="E35" s="109">
        <v>-65.600762204960006</v>
      </c>
      <c r="F35" s="111">
        <v>75.947732413339992</v>
      </c>
    </row>
    <row r="36" spans="1:6" ht="15">
      <c r="A36" s="142">
        <v>44651</v>
      </c>
      <c r="B36" s="109">
        <v>90.738165822360003</v>
      </c>
      <c r="C36" s="109">
        <v>42.088400528999998</v>
      </c>
      <c r="D36" s="109">
        <v>16.136969607720015</v>
      </c>
      <c r="E36" s="109">
        <v>-66.484576055600002</v>
      </c>
      <c r="F36" s="111">
        <v>82.478959903479989</v>
      </c>
    </row>
    <row r="37" spans="1:6" ht="15">
      <c r="A37" s="142">
        <v>44742</v>
      </c>
      <c r="B37" s="109">
        <v>93.945767338239989</v>
      </c>
      <c r="C37" s="109">
        <v>42.248799831319999</v>
      </c>
      <c r="D37" s="109">
        <v>10.227911878040009</v>
      </c>
      <c r="E37" s="109">
        <v>-69.119051656919993</v>
      </c>
      <c r="F37" s="111">
        <v>77.303427390680014</v>
      </c>
    </row>
    <row r="38" spans="1:6" ht="15">
      <c r="A38" s="142">
        <v>44834</v>
      </c>
      <c r="B38" s="109">
        <v>99.359481935616017</v>
      </c>
      <c r="C38" s="109">
        <v>41.889728745165002</v>
      </c>
      <c r="D38" s="109">
        <v>11.852435004099197</v>
      </c>
      <c r="E38" s="109">
        <v>-68.997862105238511</v>
      </c>
      <c r="F38" s="111">
        <v>84.103783579641686</v>
      </c>
    </row>
    <row r="39" spans="1:6" ht="15">
      <c r="A39" s="142">
        <v>44926</v>
      </c>
      <c r="B39" s="109">
        <v>106.67271268352</v>
      </c>
      <c r="C39" s="109">
        <v>41.865213459669995</v>
      </c>
      <c r="D39" s="109">
        <v>13.860125280160004</v>
      </c>
      <c r="E39" s="109">
        <v>-72.251065213109996</v>
      </c>
      <c r="F39" s="111">
        <v>90.146986210239987</v>
      </c>
    </row>
    <row r="40" spans="1:6" ht="15">
      <c r="A40" s="142">
        <v>45016</v>
      </c>
      <c r="B40" s="109">
        <v>140.81892698428001</v>
      </c>
      <c r="C40" s="109">
        <v>41.542993186239997</v>
      </c>
      <c r="D40" s="109">
        <v>13.757659668800018</v>
      </c>
      <c r="E40" s="109">
        <v>-74.355354543199994</v>
      </c>
      <c r="F40" s="111">
        <v>121.76422529612005</v>
      </c>
    </row>
    <row r="41" spans="1:6" ht="15">
      <c r="A41" s="142">
        <v>45107</v>
      </c>
      <c r="B41" s="109">
        <v>144.48119762223999</v>
      </c>
      <c r="C41" s="109">
        <v>42.905195971099999</v>
      </c>
      <c r="D41" s="109">
        <v>13.774153693440002</v>
      </c>
      <c r="E41" s="109">
        <v>-79.953140901260014</v>
      </c>
      <c r="F41" s="111">
        <v>121.20740638551999</v>
      </c>
    </row>
    <row r="45" spans="1:6" ht="15">
      <c r="A45" s="59"/>
      <c r="B45" s="60"/>
      <c r="C45" s="60"/>
      <c r="D45" s="138"/>
      <c r="E45" s="138"/>
      <c r="F45" s="146"/>
    </row>
    <row r="46" spans="1:6" ht="15">
      <c r="A46" s="133"/>
      <c r="B46" s="109"/>
      <c r="C46" s="109"/>
      <c r="D46" s="109"/>
      <c r="E46" s="109"/>
      <c r="F46" s="111"/>
    </row>
    <row r="47" spans="1:6" ht="15">
      <c r="A47" s="133"/>
      <c r="B47" s="109"/>
      <c r="C47" s="109"/>
      <c r="D47" s="109"/>
      <c r="E47" s="109"/>
      <c r="F47" s="111"/>
    </row>
    <row r="48" spans="1:6" ht="15">
      <c r="A48" s="133"/>
      <c r="B48" s="109"/>
      <c r="C48" s="109"/>
      <c r="D48" s="109"/>
      <c r="E48" s="109"/>
      <c r="F48" s="111"/>
    </row>
    <row r="49" spans="1:6" ht="15">
      <c r="A49" s="133"/>
      <c r="B49" s="109"/>
      <c r="C49" s="109"/>
      <c r="D49" s="109"/>
      <c r="E49" s="109"/>
      <c r="F49" s="111"/>
    </row>
    <row r="50" spans="1:6" ht="15">
      <c r="A50" s="133"/>
      <c r="B50" s="109"/>
      <c r="C50" s="109"/>
      <c r="D50" s="109"/>
      <c r="E50" s="109"/>
      <c r="F50" s="111"/>
    </row>
    <row r="51" spans="1:6" ht="15">
      <c r="A51" s="133"/>
      <c r="B51" s="109"/>
      <c r="C51" s="109"/>
      <c r="D51" s="109"/>
      <c r="E51" s="109"/>
      <c r="F51" s="111"/>
    </row>
    <row r="52" spans="1:6" ht="15">
      <c r="A52" s="133"/>
      <c r="B52" s="109"/>
      <c r="C52" s="109"/>
      <c r="D52" s="109"/>
      <c r="E52" s="109"/>
      <c r="F52" s="111"/>
    </row>
    <row r="53" spans="1:6" ht="15">
      <c r="A53" s="133"/>
      <c r="B53" s="109"/>
      <c r="C53" s="109"/>
      <c r="D53" s="109"/>
      <c r="E53" s="109"/>
      <c r="F53" s="111"/>
    </row>
    <row r="54" spans="1:6" ht="15">
      <c r="A54" s="133"/>
      <c r="B54" s="109"/>
      <c r="C54" s="109"/>
      <c r="D54" s="109"/>
      <c r="E54" s="109"/>
      <c r="F54" s="111"/>
    </row>
    <row r="55" spans="1:6" ht="15">
      <c r="A55" s="133"/>
      <c r="B55" s="109"/>
      <c r="C55" s="109"/>
      <c r="D55" s="109"/>
      <c r="E55" s="109"/>
      <c r="F55" s="111"/>
    </row>
    <row r="56" spans="1:6" ht="15">
      <c r="A56" s="133"/>
      <c r="B56" s="109"/>
      <c r="C56" s="109"/>
      <c r="D56" s="109"/>
      <c r="E56" s="109"/>
      <c r="F56" s="111"/>
    </row>
    <row r="57" spans="1:6" ht="15">
      <c r="A57" s="133"/>
      <c r="B57" s="109"/>
      <c r="C57" s="109"/>
      <c r="D57" s="109"/>
      <c r="E57" s="109"/>
      <c r="F57" s="111"/>
    </row>
    <row r="58" spans="1:6" ht="15">
      <c r="A58" s="133"/>
      <c r="B58" s="109"/>
      <c r="C58" s="109"/>
      <c r="D58" s="109"/>
      <c r="E58" s="109"/>
      <c r="F58" s="111"/>
    </row>
    <row r="59" spans="1:6" ht="15">
      <c r="A59" s="133"/>
      <c r="B59" s="109"/>
      <c r="C59" s="109"/>
      <c r="D59" s="109"/>
      <c r="E59" s="109"/>
      <c r="F59" s="111"/>
    </row>
    <row r="60" spans="1:6" ht="15">
      <c r="A60" s="133"/>
      <c r="B60" s="109"/>
      <c r="C60" s="109"/>
      <c r="D60" s="109"/>
      <c r="E60" s="109"/>
      <c r="F60" s="111"/>
    </row>
    <row r="61" spans="1:6" ht="15">
      <c r="A61" s="133"/>
      <c r="B61" s="109"/>
      <c r="C61" s="109"/>
      <c r="D61" s="109"/>
      <c r="E61" s="109"/>
      <c r="F61" s="111"/>
    </row>
    <row r="62" spans="1:6" ht="15">
      <c r="A62" s="133"/>
      <c r="B62" s="109"/>
      <c r="C62" s="109"/>
      <c r="D62" s="109"/>
      <c r="E62" s="109"/>
      <c r="F62" s="111"/>
    </row>
    <row r="63" spans="1:6" ht="15">
      <c r="A63" s="133"/>
      <c r="B63" s="109"/>
      <c r="C63" s="109"/>
      <c r="D63" s="109"/>
      <c r="E63" s="109"/>
      <c r="F63" s="111"/>
    </row>
    <row r="64" spans="1:6" ht="15">
      <c r="A64" s="133"/>
      <c r="B64" s="109"/>
      <c r="C64" s="109"/>
      <c r="D64" s="109"/>
      <c r="E64" s="109"/>
      <c r="F64" s="111"/>
    </row>
    <row r="65" spans="1:6" ht="15">
      <c r="A65" s="133"/>
      <c r="B65" s="109"/>
      <c r="C65" s="109"/>
      <c r="D65" s="109"/>
      <c r="E65" s="109"/>
      <c r="F65" s="111"/>
    </row>
    <row r="66" spans="1:6" ht="15">
      <c r="A66" s="133"/>
      <c r="B66" s="109"/>
      <c r="C66" s="109"/>
      <c r="D66" s="109"/>
      <c r="E66" s="109"/>
      <c r="F66" s="111"/>
    </row>
    <row r="67" spans="1:6" ht="15">
      <c r="A67" s="133"/>
      <c r="B67" s="109"/>
      <c r="C67" s="109"/>
      <c r="D67" s="109"/>
      <c r="E67" s="109"/>
      <c r="F67" s="111"/>
    </row>
    <row r="68" spans="1:6" ht="15">
      <c r="A68" s="133"/>
      <c r="B68" s="109"/>
      <c r="C68" s="109"/>
      <c r="D68" s="109"/>
      <c r="E68" s="109"/>
      <c r="F68" s="111"/>
    </row>
    <row r="69" spans="1:6" ht="15">
      <c r="A69" s="133"/>
      <c r="B69" s="109"/>
      <c r="C69" s="109"/>
      <c r="D69" s="109"/>
      <c r="E69" s="109"/>
      <c r="F69" s="111"/>
    </row>
    <row r="70" spans="1:6" ht="15">
      <c r="A70" s="133"/>
      <c r="B70" s="109"/>
      <c r="C70" s="109"/>
      <c r="D70" s="109"/>
      <c r="E70" s="109"/>
      <c r="F70" s="111"/>
    </row>
    <row r="71" spans="1:6" ht="15">
      <c r="A71" s="133"/>
      <c r="B71" s="109"/>
      <c r="C71" s="109"/>
      <c r="D71" s="109"/>
      <c r="E71" s="109"/>
      <c r="F71" s="111"/>
    </row>
    <row r="72" spans="1:6" ht="15">
      <c r="A72" s="133"/>
      <c r="B72" s="109"/>
      <c r="C72" s="109"/>
      <c r="D72" s="109"/>
      <c r="E72" s="109"/>
      <c r="F72" s="111"/>
    </row>
    <row r="73" spans="1:6" ht="15">
      <c r="A73" s="133"/>
      <c r="B73" s="109"/>
      <c r="C73" s="109"/>
      <c r="D73" s="109"/>
      <c r="E73" s="109"/>
      <c r="F73" s="111"/>
    </row>
    <row r="74" spans="1:6" ht="15">
      <c r="A74" s="133"/>
      <c r="B74" s="109"/>
      <c r="C74" s="109"/>
      <c r="D74" s="109"/>
      <c r="E74" s="109"/>
      <c r="F74" s="111"/>
    </row>
    <row r="75" spans="1:6" ht="15">
      <c r="A75" s="133"/>
      <c r="B75" s="109"/>
      <c r="C75" s="109"/>
      <c r="D75" s="109"/>
      <c r="E75" s="109"/>
      <c r="F75" s="111"/>
    </row>
    <row r="76" spans="1:6" ht="15">
      <c r="A76" s="133"/>
      <c r="B76" s="109"/>
      <c r="C76" s="109"/>
      <c r="D76" s="109"/>
      <c r="E76" s="109"/>
      <c r="F76" s="111"/>
    </row>
    <row r="77" spans="1:6" ht="15">
      <c r="A77" s="133"/>
      <c r="B77" s="109"/>
      <c r="C77" s="109"/>
      <c r="D77" s="109"/>
      <c r="E77" s="109"/>
      <c r="F77" s="111"/>
    </row>
    <row r="78" spans="1:6" ht="15">
      <c r="A78" s="133"/>
      <c r="B78" s="109"/>
      <c r="C78" s="109"/>
      <c r="D78" s="109"/>
      <c r="E78" s="109"/>
      <c r="F78" s="111"/>
    </row>
    <row r="79" spans="1:6" ht="15">
      <c r="A79" s="133"/>
      <c r="B79" s="109"/>
      <c r="C79" s="109"/>
      <c r="D79" s="109"/>
      <c r="E79" s="109"/>
      <c r="F79" s="111"/>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8"/>
  <sheetViews>
    <sheetView workbookViewId="0">
      <selection activeCell="E13" sqref="E13"/>
    </sheetView>
  </sheetViews>
  <sheetFormatPr defaultRowHeight="15"/>
  <cols>
    <col min="1" max="1" width="14.140625" customWidth="1"/>
    <col min="2" max="2" width="20.5703125" customWidth="1"/>
    <col min="3" max="3" width="12" bestFit="1" customWidth="1"/>
    <col min="4" max="4" width="12.7109375" bestFit="1" customWidth="1"/>
    <col min="8" max="8" width="15.7109375" bestFit="1" customWidth="1"/>
    <col min="10" max="10" width="15.7109375" bestFit="1" customWidth="1"/>
    <col min="12" max="12" width="14.5703125" customWidth="1"/>
    <col min="14" max="14" width="15.7109375" bestFit="1" customWidth="1"/>
  </cols>
  <sheetData>
    <row r="1" spans="1:10">
      <c r="A1" s="1" t="s">
        <v>0</v>
      </c>
      <c r="B1" t="s">
        <v>70</v>
      </c>
    </row>
    <row r="2" spans="1:10">
      <c r="A2" s="1" t="s">
        <v>1</v>
      </c>
      <c r="B2" t="s">
        <v>13</v>
      </c>
    </row>
    <row r="3" spans="1:10">
      <c r="A3" s="1" t="s">
        <v>2</v>
      </c>
      <c r="B3" t="s">
        <v>9</v>
      </c>
    </row>
    <row r="4" spans="1:10">
      <c r="A4" s="1" t="s">
        <v>3</v>
      </c>
    </row>
    <row r="7" spans="1:10">
      <c r="A7" s="3"/>
      <c r="B7" s="5" t="s">
        <v>61</v>
      </c>
      <c r="C7" s="60" t="s">
        <v>62</v>
      </c>
      <c r="D7" s="15"/>
    </row>
    <row r="8" spans="1:10">
      <c r="A8" s="2">
        <v>43190</v>
      </c>
      <c r="B8" s="8">
        <v>4.5684688600000003</v>
      </c>
      <c r="C8" s="107">
        <v>0.14477732352760564</v>
      </c>
      <c r="D8" s="116"/>
      <c r="F8" s="58"/>
      <c r="G8" s="62"/>
      <c r="H8" s="102"/>
    </row>
    <row r="9" spans="1:10">
      <c r="A9" s="2">
        <v>43281</v>
      </c>
      <c r="B9" s="8">
        <v>6.5727922110000003</v>
      </c>
      <c r="C9" s="68">
        <v>0.20537049855887088</v>
      </c>
      <c r="D9" s="116"/>
      <c r="F9" s="58"/>
      <c r="G9" s="62"/>
      <c r="H9" s="102"/>
      <c r="I9" s="106"/>
    </row>
    <row r="10" spans="1:10">
      <c r="A10" s="2">
        <v>43373</v>
      </c>
      <c r="B10" s="8">
        <v>8.1845161829999995</v>
      </c>
      <c r="C10" s="68">
        <v>0.25275654252859808</v>
      </c>
      <c r="D10" s="116"/>
      <c r="F10" s="58"/>
      <c r="G10" s="62"/>
      <c r="H10" s="102"/>
      <c r="I10" s="106"/>
    </row>
    <row r="11" spans="1:10">
      <c r="A11" s="2">
        <v>43465</v>
      </c>
      <c r="B11" s="8">
        <v>10.583130053</v>
      </c>
      <c r="C11" s="68">
        <v>0.32227706124542072</v>
      </c>
      <c r="D11" s="116"/>
      <c r="F11" s="58"/>
      <c r="G11" s="62"/>
      <c r="H11" s="102"/>
      <c r="I11" s="106"/>
      <c r="J11" s="30"/>
    </row>
    <row r="12" spans="1:10">
      <c r="A12" s="2">
        <v>43555</v>
      </c>
      <c r="B12" s="8">
        <v>14.992522866</v>
      </c>
      <c r="C12" s="68">
        <v>0.45248182499785344</v>
      </c>
      <c r="D12" s="116"/>
      <c r="F12" s="58"/>
      <c r="G12" s="62"/>
      <c r="H12" s="102"/>
      <c r="I12" s="106"/>
    </row>
    <row r="13" spans="1:10">
      <c r="A13" s="2">
        <v>43646</v>
      </c>
      <c r="B13" s="8">
        <v>17.375924939000001</v>
      </c>
      <c r="C13" s="68">
        <v>0.51757976101601455</v>
      </c>
      <c r="D13" s="116"/>
      <c r="F13" s="58"/>
      <c r="G13" s="62"/>
      <c r="H13" s="102"/>
      <c r="I13" s="106"/>
    </row>
    <row r="14" spans="1:10">
      <c r="A14" s="2">
        <v>43738</v>
      </c>
      <c r="B14" s="8">
        <v>19.649134413999999</v>
      </c>
      <c r="C14" s="68">
        <v>0.57852783354517889</v>
      </c>
      <c r="D14" s="116"/>
      <c r="F14" s="58"/>
      <c r="G14" s="62"/>
      <c r="H14" s="102"/>
      <c r="I14" s="106"/>
    </row>
    <row r="15" spans="1:10">
      <c r="A15" s="2">
        <v>43830</v>
      </c>
      <c r="B15" s="8">
        <v>21.683818379000002</v>
      </c>
      <c r="C15" s="68">
        <v>0.62949224430595052</v>
      </c>
      <c r="D15" s="116"/>
      <c r="F15" s="58"/>
      <c r="G15" s="62"/>
      <c r="H15" s="102"/>
      <c r="I15" s="106"/>
    </row>
    <row r="16" spans="1:10">
      <c r="A16" s="2">
        <v>43921</v>
      </c>
      <c r="B16" s="8">
        <v>23.818884721</v>
      </c>
      <c r="C16" s="68">
        <v>0.68308550111291166</v>
      </c>
      <c r="D16" s="116"/>
      <c r="E16" s="8"/>
      <c r="F16" s="58"/>
      <c r="G16" s="62"/>
      <c r="H16" s="102"/>
      <c r="I16" s="106"/>
    </row>
    <row r="17" spans="1:14">
      <c r="A17" s="2">
        <v>44012</v>
      </c>
      <c r="B17" s="26">
        <f>26298084525/1000000000</f>
        <v>26.298084525</v>
      </c>
      <c r="C17" s="68">
        <v>0.74251047389190339</v>
      </c>
      <c r="D17" s="116"/>
      <c r="F17" s="58"/>
      <c r="G17" s="62"/>
      <c r="H17" s="102"/>
      <c r="I17" s="106"/>
    </row>
    <row r="18" spans="1:14">
      <c r="A18" s="2">
        <v>44104</v>
      </c>
      <c r="B18" s="26">
        <f>29574357502/1000000000</f>
        <v>29.574357502000002</v>
      </c>
      <c r="C18" s="68">
        <v>0.82454604101043927</v>
      </c>
      <c r="D18" s="116"/>
      <c r="F18" s="58"/>
      <c r="G18" s="62"/>
      <c r="H18" s="102"/>
      <c r="I18" s="106"/>
      <c r="L18" s="32"/>
      <c r="N18" s="30"/>
    </row>
    <row r="19" spans="1:14">
      <c r="A19" s="2">
        <v>44196</v>
      </c>
      <c r="B19" s="26">
        <v>32.287214994999999</v>
      </c>
      <c r="C19" s="68">
        <v>0.88542828877936386</v>
      </c>
      <c r="D19" s="116"/>
      <c r="F19" s="58"/>
      <c r="G19" s="62"/>
      <c r="H19" s="102"/>
      <c r="I19" s="106"/>
    </row>
    <row r="20" spans="1:14">
      <c r="A20" s="2">
        <v>44286</v>
      </c>
      <c r="B20" s="26">
        <v>36.648727260999998</v>
      </c>
      <c r="C20" s="68">
        <v>0.9920433307996801</v>
      </c>
      <c r="D20" s="116"/>
      <c r="F20" s="58"/>
      <c r="G20" s="62"/>
      <c r="H20" s="102"/>
      <c r="I20" s="106"/>
    </row>
    <row r="21" spans="1:14">
      <c r="A21" s="2">
        <v>44377</v>
      </c>
      <c r="B21" s="26">
        <v>40.593842299000002</v>
      </c>
      <c r="C21" s="68">
        <v>1.0791245720349458</v>
      </c>
      <c r="D21" s="116"/>
      <c r="F21" s="58"/>
      <c r="G21" s="62"/>
      <c r="H21" s="102"/>
      <c r="I21" s="106"/>
      <c r="L21" s="32"/>
    </row>
    <row r="22" spans="1:14">
      <c r="A22" s="2">
        <v>44469</v>
      </c>
      <c r="B22" s="26">
        <v>43.867851043000002</v>
      </c>
      <c r="C22" s="68">
        <v>1.1462686561218569</v>
      </c>
      <c r="D22" s="116"/>
      <c r="F22" s="58"/>
      <c r="G22" s="62"/>
      <c r="H22" s="102"/>
      <c r="I22" s="106"/>
      <c r="L22" s="32"/>
    </row>
    <row r="23" spans="1:14">
      <c r="A23" s="2">
        <v>44561</v>
      </c>
      <c r="B23" s="26">
        <v>47.934092853000003</v>
      </c>
      <c r="C23" s="68">
        <v>1.2300335678676526</v>
      </c>
      <c r="D23" s="116"/>
      <c r="F23" s="58"/>
      <c r="G23" s="62"/>
      <c r="H23" s="102"/>
      <c r="I23" s="106"/>
      <c r="L23" s="32"/>
    </row>
    <row r="24" spans="1:14">
      <c r="A24" s="2">
        <v>44651</v>
      </c>
      <c r="B24" s="26">
        <v>52.775515108999997</v>
      </c>
      <c r="C24" s="107">
        <v>1.3366087143097285</v>
      </c>
      <c r="D24" s="116"/>
      <c r="F24" s="58"/>
      <c r="G24" s="62"/>
      <c r="H24" s="102"/>
      <c r="I24" s="106"/>
      <c r="L24" s="32"/>
    </row>
    <row r="25" spans="1:14">
      <c r="A25" s="2">
        <v>44742</v>
      </c>
      <c r="B25" s="26">
        <v>57.486800234</v>
      </c>
      <c r="C25" s="108">
        <v>1.4351059360175418</v>
      </c>
      <c r="D25" s="116"/>
      <c r="F25" s="58"/>
      <c r="G25" s="62"/>
      <c r="H25" s="102"/>
      <c r="I25" s="106"/>
      <c r="L25" s="32"/>
    </row>
    <row r="26" spans="1:14">
      <c r="A26" s="58">
        <v>44834</v>
      </c>
      <c r="B26" s="77">
        <v>61.014190876999997</v>
      </c>
      <c r="C26" s="107">
        <v>1.5140176200941096</v>
      </c>
      <c r="D26" s="116"/>
      <c r="F26" s="58"/>
      <c r="G26" s="62"/>
      <c r="H26" s="102"/>
      <c r="I26" s="106"/>
      <c r="L26" s="32"/>
      <c r="N26" s="32"/>
    </row>
    <row r="27" spans="1:14">
      <c r="A27" s="58">
        <v>44926</v>
      </c>
      <c r="B27" s="77">
        <v>64.918855519999994</v>
      </c>
      <c r="C27" s="108">
        <v>1.6045768653843848</v>
      </c>
      <c r="D27" s="116"/>
      <c r="F27" s="58"/>
      <c r="G27" s="62"/>
      <c r="H27" s="102"/>
      <c r="I27" s="106"/>
      <c r="L27" s="32"/>
      <c r="N27" s="32"/>
    </row>
    <row r="28" spans="1:14">
      <c r="A28" s="120">
        <v>45016</v>
      </c>
      <c r="B28" s="136">
        <v>66.098426391999993</v>
      </c>
      <c r="C28" s="107">
        <v>1.6311530486005472</v>
      </c>
      <c r="D28" s="116"/>
      <c r="L28" s="32"/>
    </row>
    <row r="29" spans="1:14">
      <c r="A29" s="120">
        <v>45107</v>
      </c>
      <c r="B29" s="136">
        <v>66.832714312999997</v>
      </c>
      <c r="C29" s="107">
        <v>1.6449197578376178</v>
      </c>
      <c r="D29" s="116"/>
      <c r="L29" s="32"/>
    </row>
    <row r="30" spans="1:14">
      <c r="B30" s="11"/>
      <c r="L30" s="32"/>
    </row>
    <row r="31" spans="1:14">
      <c r="B31" s="11"/>
      <c r="L31" s="32"/>
      <c r="N31" s="32"/>
    </row>
    <row r="32" spans="1:14">
      <c r="B32" s="11"/>
      <c r="L32" s="32"/>
    </row>
    <row r="33" spans="2:14">
      <c r="B33" s="11"/>
      <c r="L33" s="32"/>
      <c r="N33" s="32"/>
    </row>
    <row r="34" spans="2:14">
      <c r="B34" s="11"/>
      <c r="L34" s="32"/>
    </row>
    <row r="35" spans="2:14">
      <c r="L35" s="32"/>
      <c r="N35" s="32"/>
    </row>
    <row r="36" spans="2:14">
      <c r="L36" s="32"/>
    </row>
    <row r="37" spans="2:14">
      <c r="L37" s="32"/>
    </row>
    <row r="38" spans="2:14">
      <c r="L38" s="32"/>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48"/>
  <sheetViews>
    <sheetView workbookViewId="0">
      <selection activeCell="B2" sqref="B2"/>
    </sheetView>
  </sheetViews>
  <sheetFormatPr defaultRowHeight="15"/>
  <cols>
    <col min="1" max="1" width="10" customWidth="1"/>
    <col min="2" max="2" width="20.5703125" customWidth="1"/>
    <col min="3" max="3" width="19.5703125" customWidth="1"/>
    <col min="4" max="4" width="20.28515625" customWidth="1"/>
    <col min="5" max="5" width="10.5703125" bestFit="1" customWidth="1"/>
    <col min="6" max="6" width="9.5703125" bestFit="1" customWidth="1"/>
    <col min="7" max="7" width="15.7109375" bestFit="1" customWidth="1"/>
  </cols>
  <sheetData>
    <row r="1" spans="1:32">
      <c r="A1" s="1" t="s">
        <v>0</v>
      </c>
      <c r="B1" t="s">
        <v>112</v>
      </c>
    </row>
    <row r="2" spans="1:32">
      <c r="A2" s="1" t="s">
        <v>1</v>
      </c>
      <c r="B2" t="s">
        <v>4</v>
      </c>
    </row>
    <row r="3" spans="1:32">
      <c r="A3" s="1" t="s">
        <v>2</v>
      </c>
      <c r="B3" t="s">
        <v>50</v>
      </c>
    </row>
    <row r="4" spans="1:32">
      <c r="A4" s="1" t="s">
        <v>3</v>
      </c>
      <c r="B4" s="24" t="s">
        <v>52</v>
      </c>
    </row>
    <row r="7" spans="1:32">
      <c r="A7" s="3"/>
      <c r="B7" s="5" t="s">
        <v>5</v>
      </c>
      <c r="C7" s="5" t="s">
        <v>98</v>
      </c>
      <c r="D7" s="49" t="s">
        <v>6</v>
      </c>
      <c r="F7" s="35"/>
      <c r="G7" s="35"/>
    </row>
    <row r="8" spans="1:32">
      <c r="A8" s="2">
        <v>42094</v>
      </c>
      <c r="B8" s="48">
        <v>13.338729468166607</v>
      </c>
      <c r="C8" s="48">
        <v>6.8764081599999995</v>
      </c>
      <c r="D8" s="48">
        <v>14</v>
      </c>
      <c r="F8" s="35"/>
      <c r="G8" s="35"/>
      <c r="I8" s="8"/>
      <c r="J8" s="8"/>
      <c r="K8" s="8"/>
      <c r="L8" s="8"/>
      <c r="M8" s="8"/>
      <c r="N8" s="8"/>
      <c r="O8" s="8"/>
      <c r="P8" s="8"/>
      <c r="Q8" s="8"/>
      <c r="R8" s="8"/>
      <c r="S8" s="8"/>
      <c r="T8" s="8"/>
      <c r="U8" s="8"/>
      <c r="V8" s="8"/>
      <c r="W8" s="8"/>
      <c r="X8" s="8"/>
      <c r="Y8" s="8"/>
      <c r="Z8" s="8"/>
    </row>
    <row r="9" spans="1:32">
      <c r="A9" s="2">
        <v>42185</v>
      </c>
      <c r="B9" s="48">
        <v>12.548275070833231</v>
      </c>
      <c r="C9" s="48">
        <v>6.8189467200000005</v>
      </c>
      <c r="D9" s="48">
        <v>12</v>
      </c>
      <c r="F9" s="35"/>
      <c r="G9" s="35"/>
      <c r="H9" s="28"/>
      <c r="J9" s="26"/>
    </row>
    <row r="10" spans="1:32">
      <c r="A10" s="2">
        <v>42277</v>
      </c>
      <c r="B10" s="48">
        <v>11.924685624022493</v>
      </c>
      <c r="C10" s="48">
        <v>6.3851123899999997</v>
      </c>
      <c r="D10" s="48">
        <v>11</v>
      </c>
      <c r="F10" s="35"/>
      <c r="G10" s="35"/>
      <c r="H10" s="28"/>
      <c r="J10" s="26"/>
    </row>
    <row r="11" spans="1:32">
      <c r="A11" s="2">
        <v>42369</v>
      </c>
      <c r="B11" s="48">
        <v>12.069096329156826</v>
      </c>
      <c r="C11" s="48">
        <v>4.45909815</v>
      </c>
      <c r="D11" s="48">
        <v>8</v>
      </c>
      <c r="F11" s="35"/>
      <c r="G11" s="35"/>
      <c r="H11" s="28"/>
      <c r="J11" s="26"/>
    </row>
    <row r="12" spans="1:32">
      <c r="A12" s="2">
        <v>42460</v>
      </c>
      <c r="B12" s="48">
        <v>9.4468740551532449</v>
      </c>
      <c r="C12" s="48">
        <v>5.6488580599999993</v>
      </c>
      <c r="D12" s="48">
        <v>11</v>
      </c>
      <c r="F12" s="35"/>
      <c r="G12" s="35"/>
      <c r="H12" s="28"/>
      <c r="I12" s="24"/>
      <c r="J12" s="26"/>
      <c r="K12" s="24"/>
      <c r="L12" s="24"/>
      <c r="M12" s="24"/>
      <c r="N12" s="24"/>
      <c r="O12" s="24"/>
      <c r="P12" s="24"/>
      <c r="Q12" s="24"/>
      <c r="R12" s="24"/>
      <c r="S12" s="24"/>
      <c r="T12" s="24"/>
      <c r="U12" s="24"/>
      <c r="V12" s="24"/>
      <c r="W12" s="24"/>
      <c r="X12" s="24"/>
      <c r="Y12" s="24"/>
      <c r="Z12" s="24"/>
      <c r="AA12" s="24"/>
      <c r="AB12" s="24"/>
      <c r="AC12" s="24"/>
      <c r="AD12" s="24"/>
      <c r="AE12" s="24"/>
      <c r="AF12" s="24"/>
    </row>
    <row r="13" spans="1:32">
      <c r="A13" s="2">
        <v>42551</v>
      </c>
      <c r="B13" s="48">
        <v>14.027418654672921</v>
      </c>
      <c r="C13" s="48">
        <v>5.7172792100000001</v>
      </c>
      <c r="D13" s="48">
        <v>12</v>
      </c>
      <c r="F13" s="35"/>
      <c r="G13" s="35"/>
      <c r="H13" s="28"/>
      <c r="J13" s="26"/>
    </row>
    <row r="14" spans="1:32">
      <c r="A14" s="2">
        <v>42643</v>
      </c>
      <c r="B14" s="48">
        <v>13.714993839414369</v>
      </c>
      <c r="C14" s="48">
        <v>5.3951556499999995</v>
      </c>
      <c r="D14" s="48">
        <v>11</v>
      </c>
      <c r="F14" s="35"/>
      <c r="G14" s="35"/>
      <c r="H14" s="28"/>
      <c r="J14" s="26"/>
    </row>
    <row r="15" spans="1:32">
      <c r="A15" s="2">
        <v>42735</v>
      </c>
      <c r="B15" s="48">
        <v>13.198175072940781</v>
      </c>
      <c r="C15" s="48">
        <v>3.2541714899999996</v>
      </c>
      <c r="D15" s="48">
        <v>13</v>
      </c>
      <c r="F15" s="35"/>
      <c r="G15" s="35"/>
      <c r="H15" s="28"/>
      <c r="J15" s="26"/>
    </row>
    <row r="16" spans="1:32">
      <c r="A16" s="2">
        <v>42825</v>
      </c>
      <c r="B16" s="48">
        <v>13.822929909482326</v>
      </c>
      <c r="C16" s="48">
        <v>7.3090799799999999</v>
      </c>
      <c r="D16" s="48">
        <v>11</v>
      </c>
      <c r="F16" s="35"/>
      <c r="G16" s="35"/>
      <c r="H16" s="28"/>
      <c r="J16" s="26"/>
    </row>
    <row r="17" spans="1:17">
      <c r="A17" s="2">
        <v>42916</v>
      </c>
      <c r="B17" s="48">
        <v>13.343879853468071</v>
      </c>
      <c r="C17" s="48">
        <v>7.1011688200000007</v>
      </c>
      <c r="D17" s="48">
        <v>10</v>
      </c>
      <c r="F17" s="35"/>
      <c r="G17" s="35"/>
      <c r="H17" s="28"/>
      <c r="J17" s="26"/>
    </row>
    <row r="18" spans="1:17">
      <c r="A18" s="2">
        <v>43008</v>
      </c>
      <c r="B18" s="48">
        <v>12.808313018874399</v>
      </c>
      <c r="C18" s="48">
        <v>7.1900500100000002</v>
      </c>
      <c r="D18" s="48">
        <v>11</v>
      </c>
      <c r="F18" s="35"/>
      <c r="G18" s="35"/>
      <c r="H18" s="28"/>
      <c r="J18" s="26"/>
    </row>
    <row r="19" spans="1:17">
      <c r="A19" s="2">
        <v>43100</v>
      </c>
      <c r="B19" s="48">
        <v>12.240999594150598</v>
      </c>
      <c r="C19" s="48">
        <v>6.0447554800000001</v>
      </c>
      <c r="D19" s="48">
        <v>11</v>
      </c>
      <c r="F19" s="35"/>
      <c r="G19" s="35"/>
      <c r="H19" s="28"/>
      <c r="J19" s="26"/>
    </row>
    <row r="20" spans="1:17">
      <c r="A20" s="2">
        <v>43190</v>
      </c>
      <c r="B20" s="48">
        <v>13.260471170553579</v>
      </c>
      <c r="C20" s="48">
        <v>6.7542423899999999</v>
      </c>
      <c r="D20" s="48">
        <v>11</v>
      </c>
      <c r="F20" s="35"/>
      <c r="G20" s="35"/>
      <c r="H20" s="28"/>
      <c r="J20" s="26"/>
    </row>
    <row r="21" spans="1:17">
      <c r="A21" s="2">
        <v>43281</v>
      </c>
      <c r="B21" s="48">
        <v>16.233878293979885</v>
      </c>
      <c r="C21" s="48">
        <v>7.2187907199999994</v>
      </c>
      <c r="D21" s="48">
        <v>12</v>
      </c>
      <c r="F21" s="35"/>
      <c r="G21" s="35"/>
      <c r="H21" s="28"/>
      <c r="J21" s="26"/>
    </row>
    <row r="22" spans="1:17">
      <c r="A22" s="2">
        <v>43373</v>
      </c>
      <c r="B22" s="48">
        <v>14.874300329813634</v>
      </c>
      <c r="C22" s="48">
        <v>7.19970189</v>
      </c>
      <c r="D22" s="48">
        <v>8</v>
      </c>
      <c r="F22" s="35"/>
      <c r="G22" s="35"/>
      <c r="H22" s="28"/>
      <c r="J22" s="26"/>
    </row>
    <row r="23" spans="1:17">
      <c r="A23" s="2">
        <v>43465</v>
      </c>
      <c r="B23" s="48">
        <v>14.128136566179281</v>
      </c>
      <c r="C23" s="48">
        <v>6.5148027499999994</v>
      </c>
      <c r="D23" s="48">
        <v>8</v>
      </c>
      <c r="F23" s="35"/>
      <c r="G23" s="35"/>
      <c r="H23" s="28"/>
      <c r="J23" s="26"/>
    </row>
    <row r="24" spans="1:17">
      <c r="A24" s="2">
        <v>43555</v>
      </c>
      <c r="B24" s="48">
        <v>13.906263021923293</v>
      </c>
      <c r="C24" s="48">
        <v>6.7782184300000008</v>
      </c>
      <c r="D24" s="48">
        <v>8</v>
      </c>
      <c r="F24" s="35"/>
      <c r="G24" s="35"/>
      <c r="H24" s="28"/>
      <c r="J24" s="26"/>
    </row>
    <row r="25" spans="1:17">
      <c r="A25" s="2">
        <v>43646</v>
      </c>
      <c r="B25" s="48">
        <v>13.775045175104461</v>
      </c>
      <c r="C25" s="48">
        <v>7.0172553999999998</v>
      </c>
      <c r="D25" s="48">
        <v>10</v>
      </c>
      <c r="F25" s="35"/>
      <c r="G25" s="35"/>
      <c r="H25" s="28"/>
      <c r="J25" s="26"/>
    </row>
    <row r="26" spans="1:17">
      <c r="A26" s="2">
        <v>43738</v>
      </c>
      <c r="B26" s="48">
        <v>12.816345762268245</v>
      </c>
      <c r="C26" s="48">
        <v>6.56424261</v>
      </c>
      <c r="D26" s="48">
        <v>3</v>
      </c>
      <c r="F26" s="35"/>
      <c r="G26" s="35"/>
      <c r="H26" s="28"/>
      <c r="J26" s="26"/>
      <c r="L26" s="28"/>
      <c r="M26" s="28"/>
      <c r="P26" s="28"/>
      <c r="Q26" s="28"/>
    </row>
    <row r="27" spans="1:17">
      <c r="A27" s="2">
        <v>43830</v>
      </c>
      <c r="B27" s="48">
        <v>12.647188076249845</v>
      </c>
      <c r="C27" s="48">
        <v>5.7348009300000005</v>
      </c>
      <c r="D27" s="48">
        <v>11</v>
      </c>
      <c r="F27" s="35"/>
      <c r="G27" s="35"/>
      <c r="H27" s="28"/>
      <c r="J27" s="26"/>
    </row>
    <row r="28" spans="1:17">
      <c r="A28" s="2">
        <v>43921</v>
      </c>
      <c r="B28" s="48">
        <v>4.0076446726669737</v>
      </c>
      <c r="C28" s="48">
        <v>1.29145862</v>
      </c>
      <c r="D28" s="48">
        <v>3</v>
      </c>
      <c r="F28" s="35"/>
      <c r="G28" s="35"/>
      <c r="H28" s="28"/>
      <c r="J28" s="26"/>
      <c r="K28" s="28"/>
      <c r="O28" s="28"/>
    </row>
    <row r="29" spans="1:17">
      <c r="A29" s="2">
        <v>44012</v>
      </c>
      <c r="B29" s="48">
        <v>6.8391181457968697</v>
      </c>
      <c r="C29" s="48">
        <v>0.49300984000000003</v>
      </c>
      <c r="D29" s="48">
        <v>5</v>
      </c>
      <c r="F29" s="35"/>
      <c r="G29" s="35"/>
      <c r="H29" s="28"/>
      <c r="J29" s="26"/>
      <c r="K29" s="28"/>
      <c r="O29" s="28"/>
    </row>
    <row r="30" spans="1:17">
      <c r="A30" s="2">
        <v>44104</v>
      </c>
      <c r="B30" s="48">
        <v>8.0601599814651586</v>
      </c>
      <c r="C30" s="48">
        <v>2.4850032300000002</v>
      </c>
      <c r="D30" s="48">
        <v>8</v>
      </c>
      <c r="F30" s="35"/>
      <c r="G30" s="35"/>
      <c r="H30" s="28"/>
      <c r="J30" s="26"/>
      <c r="K30" s="28"/>
      <c r="O30" s="28"/>
    </row>
    <row r="31" spans="1:17">
      <c r="A31" s="2">
        <v>44196</v>
      </c>
      <c r="B31" s="48">
        <v>8.9392679973202398</v>
      </c>
      <c r="C31" s="48">
        <v>1.94428</v>
      </c>
      <c r="D31" s="48">
        <v>7</v>
      </c>
      <c r="F31" s="35"/>
      <c r="G31" s="35"/>
      <c r="H31" s="28"/>
      <c r="J31" s="26"/>
    </row>
    <row r="32" spans="1:17">
      <c r="A32" s="2">
        <v>44286</v>
      </c>
      <c r="B32" s="48">
        <v>11.831397080913501</v>
      </c>
      <c r="C32" s="48">
        <v>7.6531660599999993</v>
      </c>
      <c r="D32" s="48">
        <v>9</v>
      </c>
      <c r="F32" s="35"/>
      <c r="G32" s="35"/>
      <c r="H32" s="28"/>
      <c r="J32" s="26"/>
    </row>
    <row r="33" spans="1:10">
      <c r="A33" s="2">
        <v>44377</v>
      </c>
      <c r="B33" s="48">
        <v>12.393294025191484</v>
      </c>
      <c r="C33" s="48">
        <v>7.3902340200000003</v>
      </c>
      <c r="D33" s="48">
        <v>10</v>
      </c>
      <c r="F33" s="35"/>
      <c r="G33" s="35"/>
      <c r="H33" s="28"/>
      <c r="J33" s="26"/>
    </row>
    <row r="34" spans="1:10">
      <c r="A34" s="2">
        <v>44469</v>
      </c>
      <c r="B34" s="48">
        <v>12.461212306652516</v>
      </c>
      <c r="C34" s="48">
        <v>7.7096957699999997</v>
      </c>
      <c r="D34" s="48">
        <v>10</v>
      </c>
      <c r="F34" s="35"/>
      <c r="G34" s="35"/>
      <c r="H34" s="28"/>
      <c r="J34" s="26"/>
    </row>
    <row r="35" spans="1:10">
      <c r="A35" s="2">
        <v>44561</v>
      </c>
      <c r="B35" s="48">
        <v>12.46622439018736</v>
      </c>
      <c r="C35" s="48">
        <v>7.3045296300000011</v>
      </c>
      <c r="D35" s="48">
        <v>10</v>
      </c>
      <c r="F35" s="35"/>
      <c r="G35" s="35"/>
      <c r="H35" s="28"/>
      <c r="J35" s="26"/>
    </row>
    <row r="36" spans="1:10">
      <c r="A36" s="2">
        <v>44651</v>
      </c>
      <c r="B36" s="48">
        <v>12.555298794229611</v>
      </c>
      <c r="C36" s="48">
        <v>6.65094881</v>
      </c>
      <c r="D36" s="48">
        <v>6.3419509759999997</v>
      </c>
      <c r="F36" s="35"/>
      <c r="G36" s="35"/>
      <c r="H36" s="28"/>
      <c r="J36" s="26"/>
    </row>
    <row r="37" spans="1:10">
      <c r="A37" s="2">
        <v>44742</v>
      </c>
      <c r="B37" s="48">
        <v>11.58333979719426</v>
      </c>
      <c r="C37" s="48">
        <v>7.8921950000000001</v>
      </c>
      <c r="D37" s="48">
        <v>10</v>
      </c>
      <c r="F37" s="35"/>
      <c r="G37" s="35"/>
      <c r="H37" s="28"/>
      <c r="J37" s="26"/>
    </row>
    <row r="38" spans="1:10">
      <c r="A38" s="58">
        <v>44834</v>
      </c>
      <c r="B38" s="48">
        <v>12.063492773689029</v>
      </c>
      <c r="C38" s="121">
        <v>7.7801238399999999</v>
      </c>
      <c r="D38" s="103">
        <v>-4.5119431270854129</v>
      </c>
      <c r="F38" s="35"/>
      <c r="G38" s="35"/>
    </row>
    <row r="39" spans="1:10">
      <c r="A39" s="58">
        <v>44926</v>
      </c>
      <c r="B39" s="48">
        <v>12.503172497509912</v>
      </c>
      <c r="C39" s="121">
        <v>8.0592738799999992</v>
      </c>
      <c r="D39" s="103">
        <v>14.182456446483407</v>
      </c>
      <c r="F39" s="100"/>
      <c r="G39" s="35"/>
    </row>
    <row r="40" spans="1:10">
      <c r="A40" s="120">
        <v>45016</v>
      </c>
      <c r="B40" s="121">
        <v>16.309375224384716</v>
      </c>
      <c r="C40" s="121">
        <v>10.38337282</v>
      </c>
    </row>
    <row r="41" spans="1:10">
      <c r="A41" s="120">
        <v>45107</v>
      </c>
      <c r="B41" s="121">
        <v>16.809974467096563</v>
      </c>
    </row>
    <row r="48" spans="1:10">
      <c r="B48" s="11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96AC-1950-4901-9F30-66FF58123D75}">
  <dimension ref="A1:H46"/>
  <sheetViews>
    <sheetView workbookViewId="0">
      <selection activeCell="B1" sqref="B1"/>
    </sheetView>
  </sheetViews>
  <sheetFormatPr defaultRowHeight="15"/>
  <cols>
    <col min="3" max="3" width="9.140625" customWidth="1"/>
  </cols>
  <sheetData>
    <row r="1" spans="1:8">
      <c r="A1" s="40" t="s">
        <v>0</v>
      </c>
      <c r="B1" s="39" t="s">
        <v>113</v>
      </c>
      <c r="C1" s="39"/>
      <c r="D1" s="39"/>
      <c r="E1" s="39"/>
      <c r="F1" s="39"/>
      <c r="G1" s="39"/>
      <c r="H1" s="39"/>
    </row>
    <row r="2" spans="1:8">
      <c r="A2" s="40" t="s">
        <v>1</v>
      </c>
      <c r="B2" s="39" t="s">
        <v>4</v>
      </c>
      <c r="C2" s="39"/>
      <c r="D2" s="39"/>
      <c r="E2" s="39"/>
      <c r="F2" s="39"/>
      <c r="G2" s="39"/>
      <c r="H2" s="39"/>
    </row>
    <row r="3" spans="1:8">
      <c r="A3" s="40" t="s">
        <v>2</v>
      </c>
      <c r="B3" s="39" t="s">
        <v>43</v>
      </c>
      <c r="C3" s="39"/>
      <c r="D3" s="39"/>
      <c r="E3" s="39"/>
      <c r="F3" s="39"/>
      <c r="G3" s="39"/>
      <c r="H3" s="39"/>
    </row>
    <row r="4" spans="1:8">
      <c r="A4" s="40" t="s">
        <v>3</v>
      </c>
      <c r="B4" s="39" t="s">
        <v>71</v>
      </c>
      <c r="C4" s="39"/>
      <c r="D4" s="39"/>
      <c r="E4" s="39"/>
      <c r="F4" s="39"/>
      <c r="G4" s="39"/>
      <c r="H4" s="39"/>
    </row>
    <row r="7" spans="1:8">
      <c r="A7" s="42"/>
      <c r="B7" s="43" t="s">
        <v>5</v>
      </c>
      <c r="C7" s="43" t="s">
        <v>6</v>
      </c>
      <c r="D7" s="43" t="s">
        <v>98</v>
      </c>
      <c r="E7" s="44"/>
      <c r="F7" s="39"/>
      <c r="G7" s="39"/>
      <c r="H7" s="39"/>
    </row>
    <row r="8" spans="1:8">
      <c r="A8" s="41">
        <v>42094</v>
      </c>
      <c r="B8" s="78">
        <v>45.989376619000907</v>
      </c>
      <c r="C8" s="45">
        <v>43.194940253387834</v>
      </c>
      <c r="D8" s="45">
        <v>60.927604970000004</v>
      </c>
      <c r="E8" s="79"/>
      <c r="F8" s="39"/>
      <c r="G8" s="39"/>
      <c r="H8" s="45"/>
    </row>
    <row r="9" spans="1:8">
      <c r="A9" s="41">
        <v>42185</v>
      </c>
      <c r="B9" s="78">
        <v>46.787152871363915</v>
      </c>
      <c r="C9" s="45">
        <v>47.91811605005114</v>
      </c>
      <c r="D9" s="45">
        <v>59.311574159999999</v>
      </c>
      <c r="E9" s="79"/>
      <c r="F9" s="39"/>
      <c r="G9" s="39"/>
      <c r="H9" s="45"/>
    </row>
    <row r="10" spans="1:8">
      <c r="A10" s="41">
        <v>42277</v>
      </c>
      <c r="B10" s="78">
        <v>46.984878419919887</v>
      </c>
      <c r="C10" s="45">
        <v>49.292463467407842</v>
      </c>
      <c r="D10" s="45">
        <v>59.938106840000003</v>
      </c>
      <c r="E10" s="79"/>
      <c r="F10" s="39"/>
      <c r="G10" s="39"/>
      <c r="H10" s="45"/>
    </row>
    <row r="11" spans="1:8">
      <c r="A11" s="41">
        <v>42369</v>
      </c>
      <c r="B11" s="78">
        <v>46.890718675318702</v>
      </c>
      <c r="C11" s="45">
        <v>50.604610973742197</v>
      </c>
      <c r="D11" s="45">
        <v>62.805818199999997</v>
      </c>
      <c r="E11" s="79"/>
      <c r="F11" s="39"/>
      <c r="G11" s="39"/>
      <c r="H11" s="45"/>
    </row>
    <row r="12" spans="1:8">
      <c r="A12" s="41">
        <v>42460</v>
      </c>
      <c r="B12" s="78">
        <v>51.136536691307036</v>
      </c>
      <c r="C12" s="45">
        <v>49.176589012116779</v>
      </c>
      <c r="D12" s="45">
        <v>65.996790860000004</v>
      </c>
      <c r="E12" s="79"/>
      <c r="F12" s="39"/>
      <c r="G12" s="39"/>
      <c r="H12" s="45"/>
    </row>
    <row r="13" spans="1:8">
      <c r="A13" s="41">
        <v>42551</v>
      </c>
      <c r="B13" s="78">
        <v>46.394729911209751</v>
      </c>
      <c r="C13" s="45">
        <v>49.801271567094417</v>
      </c>
      <c r="D13" s="45">
        <v>62.684163739999995</v>
      </c>
      <c r="E13" s="79"/>
      <c r="F13" s="39"/>
      <c r="G13" s="39"/>
      <c r="H13" s="45"/>
    </row>
    <row r="14" spans="1:8">
      <c r="A14" s="41">
        <v>42643</v>
      </c>
      <c r="B14" s="78">
        <v>45.572330827631426</v>
      </c>
      <c r="C14" s="45">
        <v>47.152817980411236</v>
      </c>
      <c r="D14" s="45">
        <v>63.026307329999995</v>
      </c>
      <c r="E14" s="79"/>
      <c r="F14" s="39"/>
      <c r="G14" s="39"/>
      <c r="H14" s="45"/>
    </row>
    <row r="15" spans="1:8">
      <c r="A15" s="41">
        <v>42735</v>
      </c>
      <c r="B15" s="78">
        <v>45.478485527524036</v>
      </c>
      <c r="C15" s="45">
        <v>49.075049295785725</v>
      </c>
      <c r="D15" s="45">
        <v>65.706389669999993</v>
      </c>
      <c r="E15" s="79"/>
      <c r="F15" s="39"/>
      <c r="G15" s="39"/>
      <c r="H15" s="45"/>
    </row>
    <row r="16" spans="1:8">
      <c r="A16" s="41">
        <v>42825</v>
      </c>
      <c r="B16" s="78">
        <v>44.809192675118844</v>
      </c>
      <c r="C16" s="45">
        <v>48.159234478650838</v>
      </c>
      <c r="D16" s="45">
        <v>63.895539496289288</v>
      </c>
      <c r="E16" s="79"/>
      <c r="F16" s="39"/>
      <c r="G16" s="39"/>
      <c r="H16" s="45"/>
    </row>
    <row r="17" spans="1:8">
      <c r="A17" s="41">
        <v>42916</v>
      </c>
      <c r="B17" s="78">
        <v>44.86919461822437</v>
      </c>
      <c r="C17" s="45">
        <v>50.670916256536742</v>
      </c>
      <c r="D17" s="45">
        <v>61.555518731322721</v>
      </c>
      <c r="E17" s="79"/>
      <c r="F17" s="39"/>
      <c r="G17" s="39"/>
      <c r="H17" s="45"/>
    </row>
    <row r="18" spans="1:8">
      <c r="A18" s="41">
        <v>43008</v>
      </c>
      <c r="B18" s="78">
        <v>44.365482432612978</v>
      </c>
      <c r="C18" s="45">
        <v>48.640361809385489</v>
      </c>
      <c r="D18" s="45">
        <v>61.706182119654187</v>
      </c>
      <c r="E18" s="79"/>
      <c r="F18" s="39"/>
      <c r="G18" s="39"/>
      <c r="H18" s="45"/>
    </row>
    <row r="19" spans="1:8">
      <c r="A19" s="41">
        <v>43100</v>
      </c>
      <c r="B19" s="78">
        <v>45.547463658845693</v>
      </c>
      <c r="C19" s="45">
        <v>52.330286472046275</v>
      </c>
      <c r="D19" s="45">
        <v>63.351302698906494</v>
      </c>
      <c r="E19" s="79"/>
      <c r="F19" s="39"/>
      <c r="G19" s="39"/>
      <c r="H19" s="45"/>
    </row>
    <row r="20" spans="1:8">
      <c r="A20" s="41">
        <v>43190</v>
      </c>
      <c r="B20" s="78">
        <v>44.659178171262816</v>
      </c>
      <c r="C20" s="45">
        <v>50.125583914953793</v>
      </c>
      <c r="D20" s="45">
        <v>65.016477733088593</v>
      </c>
      <c r="E20" s="79"/>
      <c r="F20" s="39"/>
      <c r="G20" s="39"/>
      <c r="H20" s="45"/>
    </row>
    <row r="21" spans="1:8">
      <c r="A21" s="41">
        <v>43281</v>
      </c>
      <c r="B21" s="78">
        <v>42.00980545238631</v>
      </c>
      <c r="C21" s="45">
        <v>51.165821845276952</v>
      </c>
      <c r="D21" s="45">
        <v>63.75496420404437</v>
      </c>
      <c r="E21" s="79"/>
      <c r="F21" s="39"/>
      <c r="G21" s="39"/>
      <c r="H21" s="45"/>
    </row>
    <row r="22" spans="1:8">
      <c r="A22" s="41">
        <v>43373</v>
      </c>
      <c r="B22" s="78">
        <v>42.798084161706448</v>
      </c>
      <c r="C22" s="45">
        <v>52.789264102162392</v>
      </c>
      <c r="D22" s="45">
        <v>63.197745544473079</v>
      </c>
      <c r="E22" s="79"/>
      <c r="F22" s="39"/>
      <c r="G22" s="39"/>
      <c r="H22" s="45"/>
    </row>
    <row r="23" spans="1:8">
      <c r="A23" s="41">
        <v>43465</v>
      </c>
      <c r="B23" s="78">
        <v>43.525494187201808</v>
      </c>
      <c r="C23" s="45">
        <v>58.754746818802104</v>
      </c>
      <c r="D23" s="45">
        <v>64.599999999999994</v>
      </c>
      <c r="E23" s="79"/>
      <c r="F23" s="39"/>
      <c r="G23" s="39"/>
      <c r="H23" s="45"/>
    </row>
    <row r="24" spans="1:8">
      <c r="A24" s="41">
        <v>43555</v>
      </c>
      <c r="B24" s="78">
        <v>42.141071231199433</v>
      </c>
      <c r="C24" s="101">
        <v>58.928354220690338</v>
      </c>
      <c r="D24" s="45">
        <v>66.3</v>
      </c>
      <c r="E24" s="79"/>
      <c r="F24" s="39"/>
      <c r="H24" s="45"/>
    </row>
    <row r="25" spans="1:8">
      <c r="A25" s="41">
        <v>43646</v>
      </c>
      <c r="B25" s="78">
        <v>43.519481628174887</v>
      </c>
      <c r="C25" s="101">
        <v>53.261871861205165</v>
      </c>
      <c r="D25" s="45">
        <v>64.099999999999994</v>
      </c>
      <c r="E25" s="79"/>
      <c r="F25" s="39"/>
      <c r="H25" s="45"/>
    </row>
    <row r="26" spans="1:8">
      <c r="A26" s="41">
        <v>43738</v>
      </c>
      <c r="B26" s="78">
        <v>45.595779754956119</v>
      </c>
      <c r="C26" s="101">
        <v>74.155380313882659</v>
      </c>
      <c r="D26" s="45">
        <v>63.2</v>
      </c>
      <c r="E26" s="79"/>
      <c r="F26" s="39"/>
      <c r="H26" s="45"/>
    </row>
    <row r="27" spans="1:8">
      <c r="A27" s="41">
        <v>43830</v>
      </c>
      <c r="B27" s="78">
        <v>45.658986439566036</v>
      </c>
      <c r="C27" s="101">
        <v>61.986542076293219</v>
      </c>
      <c r="D27" s="45">
        <v>64</v>
      </c>
      <c r="E27" s="79"/>
      <c r="F27" s="39"/>
      <c r="H27" s="45"/>
    </row>
    <row r="28" spans="1:8">
      <c r="A28" s="41">
        <v>43921</v>
      </c>
      <c r="B28" s="78">
        <v>59.186503461488456</v>
      </c>
      <c r="C28" s="101">
        <v>59.474813777870878</v>
      </c>
      <c r="D28" s="45">
        <v>71.7</v>
      </c>
      <c r="E28" s="79"/>
      <c r="F28" s="39"/>
      <c r="H28" s="45"/>
    </row>
    <row r="29" spans="1:8">
      <c r="A29" s="41">
        <v>44012</v>
      </c>
      <c r="B29" s="78">
        <v>53.487560800450808</v>
      </c>
      <c r="C29" s="101">
        <v>52.983897733031299</v>
      </c>
      <c r="D29" s="45">
        <v>66.670883395688989</v>
      </c>
      <c r="E29" s="79"/>
      <c r="F29" s="39"/>
      <c r="H29" s="45"/>
    </row>
    <row r="30" spans="1:8">
      <c r="A30" s="41">
        <v>44104</v>
      </c>
      <c r="B30" s="78">
        <v>51.714804555987968</v>
      </c>
      <c r="C30" s="101">
        <v>53.613160026828218</v>
      </c>
      <c r="D30" s="45">
        <v>64.706298029999999</v>
      </c>
      <c r="E30" s="79"/>
      <c r="F30" s="39"/>
      <c r="H30" s="45"/>
    </row>
    <row r="31" spans="1:8">
      <c r="A31" s="41">
        <v>44196</v>
      </c>
      <c r="B31" s="78">
        <v>50.869907568975862</v>
      </c>
      <c r="C31" s="101">
        <v>60.828379329570481</v>
      </c>
      <c r="D31" s="45">
        <v>65.073048690000007</v>
      </c>
      <c r="E31" s="79"/>
      <c r="F31" s="39"/>
      <c r="H31" s="45"/>
    </row>
    <row r="32" spans="1:8">
      <c r="A32" s="41">
        <v>44286</v>
      </c>
      <c r="B32" s="78">
        <v>45.702675043105728</v>
      </c>
      <c r="C32" s="101">
        <v>53.802110853081537</v>
      </c>
      <c r="D32" s="45">
        <v>63.555011329999999</v>
      </c>
      <c r="E32" s="79"/>
      <c r="F32" s="39"/>
      <c r="H32" s="45"/>
    </row>
    <row r="33" spans="1:8">
      <c r="A33" s="41">
        <v>44377</v>
      </c>
      <c r="B33" s="78">
        <v>48.609449332711705</v>
      </c>
      <c r="C33" s="101">
        <v>52.064946589853854</v>
      </c>
      <c r="D33" s="45">
        <v>63.984188549999999</v>
      </c>
      <c r="E33" s="79"/>
      <c r="F33" s="39"/>
      <c r="H33" s="45"/>
    </row>
    <row r="34" spans="1:8">
      <c r="A34" s="41">
        <v>44469</v>
      </c>
      <c r="B34" s="78">
        <v>46.854212723628692</v>
      </c>
      <c r="C34" s="101">
        <v>50.149951817883256</v>
      </c>
      <c r="D34" s="45">
        <v>62.735992939999996</v>
      </c>
      <c r="E34" s="79"/>
      <c r="F34" s="39"/>
      <c r="H34" s="45"/>
    </row>
    <row r="35" spans="1:8">
      <c r="A35" s="41">
        <v>44561</v>
      </c>
      <c r="B35" s="78">
        <v>46.345079389123264</v>
      </c>
      <c r="C35" s="101">
        <v>50.970559960371702</v>
      </c>
      <c r="D35" s="45">
        <v>63.336419280000001</v>
      </c>
      <c r="E35" s="79"/>
      <c r="F35" s="39"/>
      <c r="H35" s="45"/>
    </row>
    <row r="36" spans="1:8">
      <c r="A36" s="41">
        <v>44651</v>
      </c>
      <c r="B36" s="78">
        <v>44.631443277409296</v>
      </c>
      <c r="C36" s="101">
        <v>54.48077740191767</v>
      </c>
      <c r="D36" s="122">
        <v>63.172799989999994</v>
      </c>
      <c r="E36" s="79"/>
      <c r="F36" s="39"/>
      <c r="H36" s="45"/>
    </row>
    <row r="37" spans="1:8">
      <c r="A37" s="41">
        <v>44742</v>
      </c>
      <c r="B37" s="78">
        <v>47.205218834227161</v>
      </c>
      <c r="C37" s="101">
        <v>55.26043957782052</v>
      </c>
      <c r="D37" s="122">
        <v>61.391007330000001</v>
      </c>
      <c r="E37" s="79"/>
      <c r="F37" s="39"/>
      <c r="H37" s="45"/>
    </row>
    <row r="38" spans="1:8">
      <c r="A38" s="58">
        <v>44834</v>
      </c>
      <c r="B38" s="78">
        <v>45.066701795781213</v>
      </c>
      <c r="C38" s="101">
        <v>54.583332888082985</v>
      </c>
      <c r="D38" s="122">
        <v>60.999360160000002</v>
      </c>
      <c r="E38" s="79"/>
    </row>
    <row r="39" spans="1:8">
      <c r="A39" s="58">
        <v>44926</v>
      </c>
      <c r="B39" s="78">
        <v>44.490105995607756</v>
      </c>
      <c r="C39" s="101">
        <v>47.845511355562401</v>
      </c>
      <c r="D39" s="122">
        <v>60.555809689999997</v>
      </c>
      <c r="E39" s="79"/>
    </row>
    <row r="40" spans="1:8">
      <c r="A40" s="120">
        <v>45016</v>
      </c>
      <c r="B40" s="122">
        <v>37.913274444152414</v>
      </c>
      <c r="D40" s="122">
        <v>59.180219460000004</v>
      </c>
      <c r="E40" s="122"/>
    </row>
    <row r="41" spans="1:8">
      <c r="A41" s="120">
        <v>45107</v>
      </c>
      <c r="B41" s="122">
        <v>39.74593526397431</v>
      </c>
      <c r="D41" s="122"/>
      <c r="E41" s="122"/>
    </row>
    <row r="44" spans="1:8">
      <c r="E44" s="119"/>
    </row>
    <row r="45" spans="1:8">
      <c r="E45" s="119"/>
      <c r="F45" s="119"/>
    </row>
    <row r="46" spans="1:8">
      <c r="C46" s="11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47"/>
  <sheetViews>
    <sheetView workbookViewId="0">
      <selection activeCell="B2" sqref="B2"/>
    </sheetView>
  </sheetViews>
  <sheetFormatPr defaultRowHeight="15"/>
  <cols>
    <col min="1" max="1" width="10" customWidth="1"/>
    <col min="2" max="2" width="20.5703125" customWidth="1"/>
    <col min="3" max="4" width="20.28515625" customWidth="1"/>
  </cols>
  <sheetData>
    <row r="1" spans="1:8">
      <c r="A1" s="1" t="s">
        <v>0</v>
      </c>
      <c r="B1" t="s">
        <v>114</v>
      </c>
    </row>
    <row r="2" spans="1:8">
      <c r="A2" s="1" t="s">
        <v>1</v>
      </c>
      <c r="B2" t="s">
        <v>4</v>
      </c>
    </row>
    <row r="3" spans="1:8">
      <c r="A3" s="1" t="s">
        <v>2</v>
      </c>
      <c r="B3" t="s">
        <v>50</v>
      </c>
    </row>
    <row r="4" spans="1:8">
      <c r="A4" s="1" t="s">
        <v>3</v>
      </c>
      <c r="B4" t="s">
        <v>72</v>
      </c>
    </row>
    <row r="7" spans="1:8">
      <c r="A7" s="3"/>
      <c r="B7" s="5" t="s">
        <v>5</v>
      </c>
      <c r="C7" s="5" t="s">
        <v>7</v>
      </c>
      <c r="E7" s="16"/>
    </row>
    <row r="8" spans="1:8">
      <c r="A8" s="2">
        <v>42094</v>
      </c>
      <c r="B8" s="4">
        <v>1.1335056402011638</v>
      </c>
      <c r="C8" s="4">
        <v>1.5504862899999998</v>
      </c>
    </row>
    <row r="9" spans="1:8">
      <c r="A9" s="2">
        <v>42185</v>
      </c>
      <c r="B9" s="4">
        <v>1.1191418682715109</v>
      </c>
      <c r="C9" s="4">
        <v>1.57343301</v>
      </c>
      <c r="E9" s="35"/>
      <c r="G9" s="35"/>
      <c r="H9" s="35"/>
    </row>
    <row r="10" spans="1:8">
      <c r="A10" s="2">
        <v>42277</v>
      </c>
      <c r="B10" s="4">
        <v>1.1116144682377789</v>
      </c>
      <c r="C10" s="4">
        <v>1.5728104400000003</v>
      </c>
      <c r="E10" s="35"/>
      <c r="G10" s="35"/>
      <c r="H10" s="35"/>
    </row>
    <row r="11" spans="1:8">
      <c r="A11" s="2">
        <v>42369</v>
      </c>
      <c r="B11" s="4">
        <v>1.1812215283477634</v>
      </c>
      <c r="C11" s="4">
        <v>1.5978842499999999</v>
      </c>
      <c r="E11" s="35"/>
      <c r="G11" s="35"/>
      <c r="H11" s="35"/>
    </row>
    <row r="12" spans="1:8">
      <c r="A12" s="2">
        <v>42460</v>
      </c>
      <c r="B12" s="4">
        <v>1.1130047319045171</v>
      </c>
      <c r="C12" s="4">
        <v>1.50049952</v>
      </c>
      <c r="E12" s="35"/>
      <c r="G12" s="35"/>
      <c r="H12" s="35"/>
    </row>
    <row r="13" spans="1:8">
      <c r="A13" s="2">
        <v>42551</v>
      </c>
      <c r="B13" s="4">
        <v>1.1079435238174606</v>
      </c>
      <c r="C13" s="4">
        <v>1.4869526900000001</v>
      </c>
      <c r="E13" s="35"/>
      <c r="G13" s="35"/>
      <c r="H13" s="35"/>
    </row>
    <row r="14" spans="1:8">
      <c r="A14" s="2">
        <v>42643</v>
      </c>
      <c r="B14" s="4">
        <v>1.1188530648384458</v>
      </c>
      <c r="C14" s="4">
        <v>1.4832542900000001</v>
      </c>
      <c r="E14" s="35"/>
      <c r="G14" s="35"/>
      <c r="H14" s="35"/>
    </row>
    <row r="15" spans="1:8">
      <c r="A15" s="2">
        <v>42735</v>
      </c>
      <c r="B15" s="4">
        <v>1.2064231548984121</v>
      </c>
      <c r="C15" s="4">
        <v>1.49616887</v>
      </c>
      <c r="E15" s="35"/>
      <c r="G15" s="35"/>
      <c r="H15" s="35"/>
    </row>
    <row r="16" spans="1:8">
      <c r="A16" s="2">
        <v>42825</v>
      </c>
      <c r="B16" s="4">
        <v>1.1080117348619201</v>
      </c>
      <c r="C16" s="4">
        <v>1.4619044685911404</v>
      </c>
      <c r="E16" s="35"/>
      <c r="G16" s="35"/>
      <c r="H16" s="35"/>
    </row>
    <row r="17" spans="1:8">
      <c r="A17" s="2">
        <v>42916</v>
      </c>
      <c r="B17" s="4">
        <v>1.1340724038546262</v>
      </c>
      <c r="C17" s="4">
        <v>1.4592783530930629</v>
      </c>
      <c r="E17" s="35"/>
      <c r="G17" s="35"/>
      <c r="H17" s="35"/>
    </row>
    <row r="18" spans="1:8">
      <c r="A18" s="2">
        <v>43008</v>
      </c>
      <c r="B18" s="4">
        <v>1.1249694346479049</v>
      </c>
      <c r="C18" s="4">
        <v>1.4513488246273711</v>
      </c>
      <c r="E18" s="35"/>
      <c r="G18" s="35"/>
      <c r="H18" s="35"/>
    </row>
    <row r="19" spans="1:8">
      <c r="A19" s="2">
        <v>43100</v>
      </c>
      <c r="B19" s="4">
        <v>1.2168724146893719</v>
      </c>
      <c r="C19" s="4">
        <v>1.4701098268944108</v>
      </c>
      <c r="E19" s="35"/>
      <c r="G19" s="35"/>
      <c r="H19" s="35"/>
    </row>
    <row r="20" spans="1:8">
      <c r="A20" s="2">
        <v>43190</v>
      </c>
      <c r="B20" s="4">
        <v>1.1430541380209551</v>
      </c>
      <c r="C20" s="4">
        <v>1.4359210719274844</v>
      </c>
      <c r="E20" s="35"/>
      <c r="G20" s="35"/>
      <c r="H20" s="35"/>
    </row>
    <row r="21" spans="1:8">
      <c r="A21" s="2">
        <v>43281</v>
      </c>
      <c r="B21" s="4">
        <v>1.1321575618770332</v>
      </c>
      <c r="C21" s="4">
        <v>1.4350062263119607</v>
      </c>
      <c r="E21" s="35"/>
      <c r="G21" s="35"/>
      <c r="H21" s="35"/>
    </row>
    <row r="22" spans="1:8">
      <c r="A22" s="2">
        <v>43373</v>
      </c>
      <c r="B22" s="4">
        <v>1.1551671702604831</v>
      </c>
      <c r="C22" s="4">
        <v>1.4397347540951952</v>
      </c>
      <c r="E22" s="35"/>
      <c r="G22" s="35"/>
      <c r="H22" s="35"/>
    </row>
    <row r="23" spans="1:8">
      <c r="A23" s="2">
        <v>43465</v>
      </c>
      <c r="B23" s="48">
        <v>1.1974484219240884</v>
      </c>
      <c r="C23" s="48">
        <v>1.5</v>
      </c>
      <c r="E23" s="35"/>
      <c r="G23" s="35"/>
      <c r="H23" s="35"/>
    </row>
    <row r="24" spans="1:8">
      <c r="A24" s="2">
        <v>43555</v>
      </c>
      <c r="B24" s="48">
        <v>1.1237225095662109</v>
      </c>
      <c r="C24" s="48">
        <v>1.4</v>
      </c>
      <c r="E24" s="35"/>
      <c r="G24" s="35"/>
      <c r="H24" s="35"/>
    </row>
    <row r="25" spans="1:8">
      <c r="A25" s="2">
        <v>43646</v>
      </c>
      <c r="B25" s="48">
        <v>1.1508917310454467</v>
      </c>
      <c r="C25" s="48">
        <v>1.4</v>
      </c>
      <c r="E25" s="35"/>
      <c r="G25" s="35"/>
      <c r="H25" s="35"/>
    </row>
    <row r="26" spans="1:8">
      <c r="A26" s="2">
        <v>43738</v>
      </c>
      <c r="B26" s="48">
        <v>1.1437209450671249</v>
      </c>
      <c r="C26" s="48">
        <v>1.4</v>
      </c>
      <c r="E26" s="35"/>
      <c r="G26" s="35"/>
      <c r="H26" s="35"/>
    </row>
    <row r="27" spans="1:8">
      <c r="A27" s="2">
        <v>43830</v>
      </c>
      <c r="B27" s="48">
        <v>1.1790591041617255</v>
      </c>
      <c r="C27" s="48">
        <v>1.45</v>
      </c>
      <c r="E27" s="35"/>
      <c r="G27" s="35"/>
      <c r="H27" s="35"/>
    </row>
    <row r="28" spans="1:8">
      <c r="A28" s="2">
        <v>43921</v>
      </c>
      <c r="B28" s="48">
        <v>1.1042392306583906</v>
      </c>
      <c r="C28" s="48">
        <v>1.4</v>
      </c>
      <c r="E28" s="35"/>
      <c r="G28" s="35"/>
      <c r="H28" s="35"/>
    </row>
    <row r="29" spans="1:8">
      <c r="A29" s="2">
        <v>44012</v>
      </c>
      <c r="B29" s="48">
        <v>1.1433990943651646</v>
      </c>
      <c r="C29" s="48">
        <v>1.3448593593964899</v>
      </c>
      <c r="E29" s="35"/>
      <c r="G29" s="35"/>
      <c r="H29" s="35"/>
    </row>
    <row r="30" spans="1:8">
      <c r="A30" s="2">
        <v>44104</v>
      </c>
      <c r="B30" s="48">
        <v>1.1709471228362551</v>
      </c>
      <c r="C30" s="48">
        <v>1.33394094</v>
      </c>
      <c r="E30" s="35"/>
      <c r="G30" s="35"/>
      <c r="H30" s="35"/>
    </row>
    <row r="31" spans="1:8">
      <c r="A31" s="2">
        <v>44196</v>
      </c>
      <c r="B31" s="48">
        <v>1.2153688140841934</v>
      </c>
      <c r="C31" s="48">
        <v>1.3340247199999999</v>
      </c>
      <c r="E31" s="35"/>
      <c r="G31" s="35"/>
      <c r="H31" s="35"/>
    </row>
    <row r="32" spans="1:8">
      <c r="A32" s="2">
        <v>44286</v>
      </c>
      <c r="B32" s="48">
        <v>1.1111477039836497</v>
      </c>
      <c r="C32" s="4">
        <v>1.2419301900000002</v>
      </c>
      <c r="E32" s="35"/>
      <c r="G32" s="35"/>
      <c r="H32" s="35"/>
    </row>
    <row r="33" spans="1:11">
      <c r="A33" s="2">
        <v>44377</v>
      </c>
      <c r="B33" s="48">
        <v>1.1212963195650376</v>
      </c>
      <c r="C33" s="48">
        <v>1.24341597</v>
      </c>
      <c r="E33" s="35"/>
      <c r="G33" s="35"/>
      <c r="H33" s="35"/>
      <c r="J33" s="28"/>
      <c r="K33" s="28"/>
    </row>
    <row r="34" spans="1:11">
      <c r="A34" s="2">
        <v>44469</v>
      </c>
      <c r="B34" s="48">
        <v>1.1100780290624663</v>
      </c>
      <c r="C34" s="48">
        <v>1.2402481599999999</v>
      </c>
      <c r="E34" s="35"/>
      <c r="G34" s="35"/>
      <c r="H34" s="35"/>
    </row>
    <row r="35" spans="1:11">
      <c r="A35" s="2">
        <v>44561</v>
      </c>
      <c r="B35" s="48">
        <v>1.1655057360556882</v>
      </c>
      <c r="C35" s="48">
        <v>1.2562750899999999</v>
      </c>
      <c r="E35" s="35"/>
      <c r="G35" s="35"/>
      <c r="H35" s="35"/>
      <c r="I35" s="28"/>
    </row>
    <row r="36" spans="1:11">
      <c r="A36" s="2">
        <v>44651</v>
      </c>
      <c r="B36" s="48">
        <v>1.1372240382541561</v>
      </c>
      <c r="C36" s="48">
        <v>1.2452148200000002</v>
      </c>
      <c r="E36" s="35"/>
      <c r="G36" s="35"/>
      <c r="H36" s="35"/>
      <c r="I36" s="28"/>
    </row>
    <row r="37" spans="1:11">
      <c r="A37" s="2">
        <v>44742</v>
      </c>
      <c r="B37" s="48">
        <v>1.1470044703507436</v>
      </c>
      <c r="C37" s="48">
        <v>1.2794443100000001</v>
      </c>
      <c r="E37" s="35"/>
      <c r="G37" s="35"/>
      <c r="H37" s="35"/>
      <c r="I37" s="28"/>
    </row>
    <row r="38" spans="1:11">
      <c r="A38" s="58">
        <v>44834</v>
      </c>
      <c r="B38" s="48">
        <v>1.1953615558462121</v>
      </c>
      <c r="C38" s="121">
        <v>1.2949452100000001</v>
      </c>
    </row>
    <row r="39" spans="1:11">
      <c r="A39" s="58">
        <v>44926</v>
      </c>
      <c r="B39" s="48">
        <v>1.3481889832080818</v>
      </c>
      <c r="C39" s="121">
        <v>1.39318506</v>
      </c>
    </row>
    <row r="40" spans="1:11">
      <c r="A40" s="120">
        <v>45016</v>
      </c>
      <c r="B40" s="121">
        <v>1.6382257977173031</v>
      </c>
      <c r="C40" s="121">
        <v>1.55349195</v>
      </c>
      <c r="D40" s="35"/>
      <c r="E40" s="35"/>
    </row>
    <row r="41" spans="1:11">
      <c r="A41" s="120">
        <v>45107</v>
      </c>
      <c r="B41" s="121">
        <v>1.6406913195768196</v>
      </c>
    </row>
    <row r="44" spans="1:11">
      <c r="F44" s="119"/>
    </row>
    <row r="45" spans="1:11">
      <c r="E45" s="119"/>
      <c r="F45" s="119"/>
    </row>
    <row r="46" spans="1:11">
      <c r="E46" s="119"/>
      <c r="F46" s="119"/>
    </row>
    <row r="47" spans="1:11">
      <c r="B47" s="11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54"/>
  <sheetViews>
    <sheetView topLeftCell="A4" zoomScaleNormal="100" workbookViewId="0">
      <selection activeCell="F18" sqref="F18"/>
    </sheetView>
  </sheetViews>
  <sheetFormatPr defaultRowHeight="15"/>
  <cols>
    <col min="1" max="1" width="10" customWidth="1"/>
    <col min="2" max="2" width="20.5703125" customWidth="1"/>
    <col min="3" max="3" width="20.28515625" customWidth="1"/>
    <col min="4" max="4" width="13" customWidth="1"/>
    <col min="5" max="5" width="31.7109375" customWidth="1"/>
    <col min="6" max="6" width="21.42578125" customWidth="1"/>
    <col min="10" max="10" width="11.85546875" customWidth="1"/>
  </cols>
  <sheetData>
    <row r="1" spans="1:13">
      <c r="A1" s="1" t="s">
        <v>0</v>
      </c>
      <c r="B1" t="s">
        <v>115</v>
      </c>
    </row>
    <row r="2" spans="1:13">
      <c r="A2" s="1" t="s">
        <v>1</v>
      </c>
      <c r="B2" t="s">
        <v>13</v>
      </c>
    </row>
    <row r="3" spans="1:13">
      <c r="A3" s="1" t="s">
        <v>2</v>
      </c>
      <c r="B3" t="s">
        <v>9</v>
      </c>
    </row>
    <row r="4" spans="1:13">
      <c r="A4" s="1" t="s">
        <v>3</v>
      </c>
      <c r="B4" t="s">
        <v>21</v>
      </c>
    </row>
    <row r="6" spans="1:13">
      <c r="I6" s="12"/>
      <c r="L6" s="12"/>
    </row>
    <row r="7" spans="1:13">
      <c r="A7" s="3"/>
      <c r="B7" s="5" t="s">
        <v>22</v>
      </c>
      <c r="C7" s="5" t="s">
        <v>14</v>
      </c>
      <c r="D7" s="5" t="s">
        <v>15</v>
      </c>
      <c r="E7" s="5"/>
      <c r="F7" s="60"/>
      <c r="I7" s="12"/>
      <c r="L7" s="12"/>
    </row>
    <row r="8" spans="1:13">
      <c r="A8" s="2">
        <v>42094</v>
      </c>
      <c r="B8" s="11">
        <v>4238.384339898158</v>
      </c>
      <c r="C8" s="11">
        <v>1910.6525915520001</v>
      </c>
      <c r="D8" s="11">
        <v>1988.4259436070588</v>
      </c>
      <c r="E8" s="11"/>
      <c r="F8" s="62"/>
      <c r="G8" s="12"/>
      <c r="I8" s="12"/>
      <c r="J8" s="12"/>
      <c r="K8" s="12"/>
      <c r="L8" s="12"/>
      <c r="M8" s="12"/>
    </row>
    <row r="9" spans="1:13">
      <c r="A9" s="2">
        <v>42185</v>
      </c>
      <c r="B9" s="11">
        <v>4293.2132679664346</v>
      </c>
      <c r="C9" s="11">
        <v>1955.065137453407</v>
      </c>
      <c r="D9" s="11">
        <v>1999.975428260318</v>
      </c>
      <c r="E9" s="11"/>
      <c r="F9" s="62"/>
      <c r="G9" s="12"/>
      <c r="I9" s="12"/>
      <c r="J9" s="12"/>
      <c r="K9" s="12"/>
      <c r="L9" s="12"/>
      <c r="M9" s="12"/>
    </row>
    <row r="10" spans="1:13">
      <c r="A10" s="2">
        <v>42277</v>
      </c>
      <c r="B10" s="11">
        <v>4329.4376115273826</v>
      </c>
      <c r="C10" s="11">
        <v>1994.6916054563492</v>
      </c>
      <c r="D10" s="11">
        <v>2007.5825776293852</v>
      </c>
      <c r="E10" s="11"/>
      <c r="F10" s="62"/>
      <c r="G10" s="12"/>
      <c r="I10" s="12"/>
      <c r="J10" s="12"/>
      <c r="K10" s="12"/>
      <c r="L10" s="12"/>
      <c r="M10" s="12"/>
    </row>
    <row r="11" spans="1:13">
      <c r="A11" s="2">
        <v>42369</v>
      </c>
      <c r="B11" s="11">
        <v>4368.3466086259541</v>
      </c>
      <c r="C11" s="11">
        <v>2019.673970393007</v>
      </c>
      <c r="D11" s="11">
        <v>2024.4183945550794</v>
      </c>
      <c r="E11" s="11"/>
      <c r="F11" s="62"/>
      <c r="G11" s="12"/>
      <c r="J11" s="12"/>
      <c r="K11" s="12"/>
      <c r="L11" s="12"/>
      <c r="M11" s="12"/>
    </row>
    <row r="12" spans="1:13">
      <c r="A12" s="2">
        <v>42460</v>
      </c>
      <c r="B12" s="11">
        <v>4424.3533530752911</v>
      </c>
      <c r="C12" s="11">
        <v>2045.479529573317</v>
      </c>
      <c r="D12" s="11">
        <v>2054.0022995752856</v>
      </c>
      <c r="E12" s="11"/>
      <c r="F12" s="62"/>
      <c r="G12" s="12"/>
      <c r="I12" s="12"/>
      <c r="J12" s="12"/>
      <c r="K12" s="12"/>
      <c r="L12" s="12"/>
      <c r="M12" s="12"/>
    </row>
    <row r="13" spans="1:13">
      <c r="A13" s="2">
        <v>42551</v>
      </c>
      <c r="B13" s="11">
        <v>4561.1077361841544</v>
      </c>
      <c r="C13" s="11">
        <v>2098.0450585194972</v>
      </c>
      <c r="D13" s="11">
        <v>2134.2803396102208</v>
      </c>
      <c r="E13" s="11"/>
      <c r="F13" s="62"/>
      <c r="G13" s="12"/>
      <c r="J13" s="12"/>
      <c r="K13" s="12"/>
      <c r="L13" s="12"/>
      <c r="M13" s="12"/>
    </row>
    <row r="14" spans="1:13">
      <c r="A14" s="2">
        <v>42643</v>
      </c>
      <c r="B14" s="11">
        <v>4660.5306658539394</v>
      </c>
      <c r="C14" s="11">
        <v>2135.7111857830309</v>
      </c>
      <c r="D14" s="11">
        <v>2193.8697097025124</v>
      </c>
      <c r="E14" s="11"/>
      <c r="F14" s="62"/>
      <c r="G14" s="12"/>
      <c r="I14" s="12"/>
      <c r="J14" s="12"/>
      <c r="K14" s="12"/>
      <c r="L14" s="12"/>
      <c r="M14" s="12"/>
    </row>
    <row r="15" spans="1:13">
      <c r="A15" s="2">
        <v>42735</v>
      </c>
      <c r="B15" s="11">
        <v>4675.1512286355646</v>
      </c>
      <c r="C15" s="11">
        <v>2173.1602730520372</v>
      </c>
      <c r="D15" s="11">
        <v>2173.8829756963514</v>
      </c>
      <c r="E15" s="11"/>
      <c r="F15" s="62"/>
      <c r="G15" s="12"/>
      <c r="I15" s="12"/>
      <c r="J15" s="12"/>
      <c r="K15" s="12"/>
      <c r="L15" s="12"/>
      <c r="M15" s="12"/>
    </row>
    <row r="16" spans="1:13">
      <c r="A16" s="2">
        <v>42825</v>
      </c>
      <c r="B16" s="11">
        <v>4719.794186700542</v>
      </c>
      <c r="C16" s="11">
        <v>2159.3878777451168</v>
      </c>
      <c r="D16" s="11">
        <v>2193.6895525687501</v>
      </c>
      <c r="E16" s="11"/>
      <c r="F16" s="62"/>
      <c r="G16" s="12"/>
      <c r="I16" s="12"/>
      <c r="J16" s="12"/>
      <c r="K16" s="12"/>
      <c r="L16" s="12"/>
      <c r="M16" s="12"/>
    </row>
    <row r="17" spans="1:13">
      <c r="A17" s="2">
        <v>42916</v>
      </c>
      <c r="B17" s="11">
        <v>4773.1117737462737</v>
      </c>
      <c r="C17" s="11">
        <v>2193.435541693746</v>
      </c>
      <c r="D17" s="11">
        <v>2204.7806745193793</v>
      </c>
      <c r="E17" s="11"/>
      <c r="F17" s="62"/>
      <c r="G17" s="12"/>
      <c r="I17" s="12"/>
      <c r="J17" s="12"/>
      <c r="K17" s="12"/>
      <c r="L17" s="12"/>
      <c r="M17" s="12"/>
    </row>
    <row r="18" spans="1:13">
      <c r="A18" s="2">
        <v>43008</v>
      </c>
      <c r="B18" s="11">
        <v>4825.2387503985465</v>
      </c>
      <c r="C18" s="11">
        <v>2225.8774855014858</v>
      </c>
      <c r="D18" s="11">
        <v>2220.85449927636</v>
      </c>
      <c r="E18" s="11"/>
      <c r="F18" s="62"/>
      <c r="G18" s="12"/>
      <c r="I18" s="12"/>
      <c r="J18" s="12"/>
      <c r="K18" s="12"/>
      <c r="L18" s="12"/>
      <c r="M18" s="12"/>
    </row>
    <row r="19" spans="1:13">
      <c r="A19" s="2">
        <v>43100</v>
      </c>
      <c r="B19" s="11">
        <v>4856.5110461587992</v>
      </c>
      <c r="C19" s="11">
        <v>2299.4857884290714</v>
      </c>
      <c r="D19" s="11">
        <v>2207.0515026990811</v>
      </c>
      <c r="E19" s="11"/>
      <c r="F19" s="62"/>
      <c r="G19" s="12"/>
      <c r="I19" s="12"/>
      <c r="J19" s="12"/>
      <c r="K19" s="12"/>
      <c r="L19" s="12"/>
      <c r="M19" s="12"/>
    </row>
    <row r="20" spans="1:13">
      <c r="A20" s="2">
        <v>43190</v>
      </c>
      <c r="B20" s="11">
        <v>5016.0897521220904</v>
      </c>
      <c r="C20" s="11">
        <v>2350.5141815461802</v>
      </c>
      <c r="D20" s="11">
        <v>2307.9475098671501</v>
      </c>
      <c r="E20" s="11"/>
      <c r="F20" s="62"/>
      <c r="G20" s="12"/>
      <c r="I20" s="12"/>
      <c r="J20" s="12"/>
      <c r="K20" s="12"/>
      <c r="L20" s="12"/>
      <c r="M20" s="12"/>
    </row>
    <row r="21" spans="1:13">
      <c r="A21" s="2">
        <v>43281</v>
      </c>
      <c r="B21" s="11">
        <v>5171.1590502460003</v>
      </c>
      <c r="C21" s="11">
        <v>2386.0718689393902</v>
      </c>
      <c r="D21" s="11">
        <v>2419.1207836731501</v>
      </c>
      <c r="E21" s="11"/>
      <c r="F21" s="62"/>
      <c r="G21" s="12"/>
      <c r="I21" s="12"/>
      <c r="J21" s="12"/>
      <c r="K21" s="12"/>
      <c r="L21" s="12"/>
      <c r="M21" s="12"/>
    </row>
    <row r="22" spans="1:13">
      <c r="A22" s="2">
        <v>43373</v>
      </c>
      <c r="B22" s="11">
        <v>5193.8967535891798</v>
      </c>
      <c r="C22" s="11">
        <v>2405.0245084082599</v>
      </c>
      <c r="D22" s="11">
        <v>2423.6921509592098</v>
      </c>
      <c r="E22" s="11"/>
      <c r="F22" s="62"/>
      <c r="G22" s="12"/>
      <c r="I22" s="12"/>
      <c r="J22" s="12"/>
      <c r="K22" s="12"/>
      <c r="L22" s="12"/>
      <c r="M22" s="12"/>
    </row>
    <row r="23" spans="1:13">
      <c r="A23" s="2">
        <v>43465</v>
      </c>
      <c r="B23" s="11">
        <v>5199.1131644501093</v>
      </c>
      <c r="C23" s="11">
        <v>2426.5193071425297</v>
      </c>
      <c r="D23" s="11">
        <v>2409.6518737519004</v>
      </c>
      <c r="E23" s="11"/>
      <c r="F23" s="62"/>
      <c r="G23" s="12"/>
      <c r="I23" s="12"/>
      <c r="J23" s="12"/>
      <c r="K23" s="12"/>
      <c r="L23" s="12"/>
      <c r="M23" s="12"/>
    </row>
    <row r="24" spans="1:13">
      <c r="A24" s="2">
        <v>43555</v>
      </c>
      <c r="B24" s="11">
        <v>5330.3501029365289</v>
      </c>
      <c r="C24" s="11">
        <v>2457.3063526868896</v>
      </c>
      <c r="D24" s="11">
        <v>2500.810536945</v>
      </c>
      <c r="E24" s="11"/>
      <c r="F24" s="62"/>
      <c r="G24" s="12"/>
      <c r="J24" s="12"/>
      <c r="K24" s="12"/>
      <c r="L24" s="12"/>
      <c r="M24" s="12"/>
    </row>
    <row r="25" spans="1:13">
      <c r="A25" s="2">
        <v>43646</v>
      </c>
      <c r="B25" s="11">
        <v>5430.2995110533193</v>
      </c>
      <c r="C25" s="11">
        <v>2487.8573815504801</v>
      </c>
      <c r="D25" s="11">
        <v>2564.4119947100194</v>
      </c>
      <c r="E25" s="11"/>
      <c r="F25" s="62"/>
      <c r="G25" s="12"/>
      <c r="J25" s="12"/>
      <c r="K25" s="12"/>
      <c r="L25" s="12"/>
      <c r="M25" s="12"/>
    </row>
    <row r="26" spans="1:13">
      <c r="A26" s="2">
        <v>43738</v>
      </c>
      <c r="B26" s="11">
        <v>5456.5701962368785</v>
      </c>
      <c r="C26" s="11">
        <v>2517.26361733558</v>
      </c>
      <c r="D26" s="11">
        <v>2560.71291528134</v>
      </c>
      <c r="E26" s="11"/>
      <c r="F26" s="62"/>
      <c r="J26" s="12"/>
      <c r="K26" s="12"/>
      <c r="L26" s="12"/>
      <c r="M26" s="12"/>
    </row>
    <row r="27" spans="1:13">
      <c r="A27" s="2">
        <v>43830</v>
      </c>
      <c r="B27" s="11">
        <v>5425.6123458792081</v>
      </c>
      <c r="C27" s="11">
        <v>2543.0939942290897</v>
      </c>
      <c r="D27" s="11">
        <v>2510.715323894749</v>
      </c>
      <c r="E27" s="11"/>
      <c r="F27" s="62"/>
      <c r="J27" s="12"/>
      <c r="K27" s="12"/>
      <c r="L27" s="12"/>
      <c r="M27" s="12"/>
    </row>
    <row r="28" spans="1:13">
      <c r="A28" s="2">
        <v>43921</v>
      </c>
      <c r="B28" s="11">
        <v>5542.778820645377</v>
      </c>
      <c r="C28" s="11">
        <v>2574.2890460845501</v>
      </c>
      <c r="D28" s="11">
        <v>2599.28983929384</v>
      </c>
      <c r="E28" s="11"/>
      <c r="F28" s="62"/>
      <c r="J28" s="12"/>
      <c r="K28" s="12"/>
      <c r="L28" s="12"/>
      <c r="M28" s="12"/>
    </row>
    <row r="29" spans="1:13">
      <c r="A29" s="2">
        <v>44012</v>
      </c>
      <c r="B29" s="11">
        <v>5462.3655011094343</v>
      </c>
      <c r="C29" s="11">
        <v>2583.4124895654891</v>
      </c>
      <c r="D29" s="11">
        <v>2511.5981595540702</v>
      </c>
      <c r="E29" s="11"/>
      <c r="F29" s="62"/>
      <c r="J29" s="12"/>
      <c r="K29" s="12"/>
      <c r="L29" s="12"/>
      <c r="M29" s="12"/>
    </row>
    <row r="30" spans="1:13">
      <c r="A30" s="2">
        <v>44104</v>
      </c>
      <c r="B30" s="62">
        <v>5453.2754143932789</v>
      </c>
      <c r="C30" s="62">
        <v>2610.9717882396199</v>
      </c>
      <c r="D30" s="62">
        <v>2472.6173824863999</v>
      </c>
      <c r="E30" s="62"/>
      <c r="F30" s="62"/>
      <c r="G30" s="24"/>
      <c r="H30" s="24"/>
      <c r="J30" s="12"/>
      <c r="K30" s="12"/>
      <c r="L30" s="12"/>
      <c r="M30" s="12"/>
    </row>
    <row r="31" spans="1:13">
      <c r="A31" s="2">
        <v>44196</v>
      </c>
      <c r="B31" s="62">
        <v>5397.7746948825597</v>
      </c>
      <c r="C31" s="62">
        <v>2627.0052474228291</v>
      </c>
      <c r="D31" s="62">
        <v>2407.23302922015</v>
      </c>
      <c r="E31" s="62"/>
      <c r="F31" s="62"/>
      <c r="G31" s="24"/>
      <c r="H31" s="24"/>
      <c r="J31" s="12"/>
      <c r="K31" s="12"/>
      <c r="L31" s="12"/>
      <c r="M31" s="12"/>
    </row>
    <row r="32" spans="1:13">
      <c r="A32" s="2">
        <v>44286</v>
      </c>
      <c r="B32" s="62">
        <v>5491.0479983250098</v>
      </c>
      <c r="C32" s="62">
        <v>2669.41735144312</v>
      </c>
      <c r="D32" s="62">
        <v>2455.57638964232</v>
      </c>
      <c r="E32" s="62"/>
      <c r="F32" s="62"/>
      <c r="J32" s="12"/>
      <c r="K32" s="12"/>
      <c r="L32" s="12"/>
      <c r="M32" s="12"/>
    </row>
    <row r="33" spans="1:13">
      <c r="A33" s="2">
        <v>44377</v>
      </c>
      <c r="B33" s="62">
        <v>5530.1098107285197</v>
      </c>
      <c r="C33" s="62">
        <v>2705.0069990623892</v>
      </c>
      <c r="D33" s="62">
        <v>2453.5207668416201</v>
      </c>
      <c r="E33" s="62"/>
      <c r="F33" s="62"/>
      <c r="J33" s="12"/>
      <c r="K33" s="12"/>
      <c r="L33" s="12"/>
      <c r="M33" s="12"/>
    </row>
    <row r="34" spans="1:13">
      <c r="A34" s="2">
        <v>44469</v>
      </c>
      <c r="B34" s="62">
        <v>5599</v>
      </c>
      <c r="C34" s="62">
        <v>2747</v>
      </c>
      <c r="D34" s="62">
        <v>2477</v>
      </c>
      <c r="E34" s="62"/>
      <c r="F34" s="62"/>
    </row>
    <row r="35" spans="1:13">
      <c r="A35" s="2">
        <v>44561</v>
      </c>
      <c r="B35" s="62">
        <v>5460</v>
      </c>
      <c r="C35" s="62">
        <v>2690</v>
      </c>
      <c r="D35" s="62">
        <v>2401</v>
      </c>
      <c r="E35" s="62"/>
      <c r="F35" s="62"/>
    </row>
    <row r="36" spans="1:13">
      <c r="A36" s="2">
        <v>44651</v>
      </c>
      <c r="B36" s="62">
        <v>5632.6764149511373</v>
      </c>
      <c r="C36" s="62">
        <v>2722.9326501773721</v>
      </c>
      <c r="D36" s="62">
        <v>2532.4403576014897</v>
      </c>
      <c r="E36" s="62"/>
      <c r="F36" s="62"/>
    </row>
    <row r="37" spans="1:13">
      <c r="A37" s="2">
        <v>44742</v>
      </c>
      <c r="B37" s="62">
        <v>5755.2162670124471</v>
      </c>
      <c r="C37" s="62">
        <v>2761.8463736870581</v>
      </c>
      <c r="D37" s="62">
        <v>2614.87438081646</v>
      </c>
      <c r="E37" s="62"/>
      <c r="F37" s="62"/>
    </row>
    <row r="38" spans="1:13">
      <c r="A38" s="58">
        <v>44834</v>
      </c>
      <c r="B38" s="62">
        <v>5856.8956833260099</v>
      </c>
      <c r="C38" s="62">
        <v>2774.6810832189076</v>
      </c>
      <c r="D38" s="62">
        <v>2701.8972968656299</v>
      </c>
      <c r="E38" s="80"/>
      <c r="F38" s="62"/>
    </row>
    <row r="39" spans="1:13">
      <c r="A39" s="58">
        <v>44926</v>
      </c>
      <c r="B39" s="62">
        <v>5890.4857265984101</v>
      </c>
      <c r="C39" s="62">
        <v>2785.7607888873799</v>
      </c>
      <c r="D39" s="62">
        <v>2730.29119212774</v>
      </c>
      <c r="E39" s="80"/>
      <c r="F39" s="62"/>
    </row>
    <row r="40" spans="1:13">
      <c r="A40" s="120">
        <v>45016</v>
      </c>
      <c r="B40" s="123">
        <v>5901.2625265105198</v>
      </c>
      <c r="C40" s="123">
        <v>2792.4703042859892</v>
      </c>
      <c r="D40" s="123">
        <v>2737.7295436561494</v>
      </c>
      <c r="E40" s="122"/>
      <c r="F40" s="123"/>
    </row>
    <row r="41" spans="1:13">
      <c r="A41" s="120">
        <v>45107</v>
      </c>
      <c r="B41" s="123">
        <v>5994.2024176347104</v>
      </c>
      <c r="C41" s="123">
        <v>2810.8785480535694</v>
      </c>
      <c r="D41" s="123">
        <v>2807.47517082178</v>
      </c>
      <c r="E41" s="122"/>
      <c r="F41" s="123"/>
    </row>
    <row r="42" spans="1:13">
      <c r="A42" s="120"/>
    </row>
    <row r="43" spans="1:13">
      <c r="B43" s="114"/>
      <c r="C43" s="109"/>
      <c r="D43" s="114"/>
      <c r="E43" s="114"/>
      <c r="F43" s="114"/>
      <c r="H43" s="114"/>
    </row>
    <row r="44" spans="1:13">
      <c r="C44" s="109"/>
    </row>
    <row r="45" spans="1:13">
      <c r="B45" s="116"/>
      <c r="C45" s="116"/>
      <c r="D45" s="116"/>
      <c r="E45" s="116"/>
      <c r="F45" s="116"/>
    </row>
    <row r="46" spans="1:13">
      <c r="B46" s="116"/>
      <c r="C46" s="116"/>
      <c r="D46" s="116"/>
      <c r="E46" s="116"/>
      <c r="F46" s="116"/>
    </row>
    <row r="47" spans="1:13">
      <c r="B47" s="116"/>
      <c r="C47" s="116"/>
      <c r="D47" s="116"/>
      <c r="E47" s="116"/>
      <c r="F47" s="116"/>
    </row>
    <row r="48" spans="1:13">
      <c r="B48" s="116"/>
      <c r="C48" s="116"/>
      <c r="D48" s="116"/>
      <c r="E48" s="116"/>
      <c r="F48" s="116"/>
    </row>
    <row r="50" spans="2:6">
      <c r="C50" s="102"/>
      <c r="D50" s="102"/>
      <c r="E50" s="102"/>
      <c r="F50" s="102"/>
    </row>
    <row r="51" spans="2:6">
      <c r="B51" s="116"/>
      <c r="C51" s="116"/>
      <c r="D51" s="116"/>
      <c r="E51" s="116"/>
      <c r="F51" s="116"/>
    </row>
    <row r="52" spans="2:6">
      <c r="B52" s="116"/>
      <c r="C52" s="116"/>
      <c r="D52" s="116"/>
      <c r="E52" s="116"/>
      <c r="F52" s="116"/>
    </row>
    <row r="53" spans="2:6">
      <c r="B53" s="116"/>
      <c r="C53" s="116"/>
      <c r="D53" s="116"/>
      <c r="E53" s="116"/>
      <c r="F53" s="116"/>
    </row>
    <row r="54" spans="2:6">
      <c r="C54" s="102"/>
      <c r="D54" s="102"/>
      <c r="E54" s="102"/>
      <c r="F54" s="102"/>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J46"/>
  <sheetViews>
    <sheetView workbookViewId="0">
      <selection activeCell="B1" sqref="B1"/>
    </sheetView>
  </sheetViews>
  <sheetFormatPr defaultRowHeight="15"/>
  <cols>
    <col min="1" max="1" width="10" customWidth="1"/>
    <col min="2" max="2" width="20.5703125" customWidth="1"/>
    <col min="3" max="4" width="20.28515625" customWidth="1"/>
  </cols>
  <sheetData>
    <row r="1" spans="1:36">
      <c r="A1" s="1" t="s">
        <v>0</v>
      </c>
      <c r="B1" t="s">
        <v>116</v>
      </c>
    </row>
    <row r="2" spans="1:36">
      <c r="A2" s="1" t="s">
        <v>1</v>
      </c>
      <c r="B2" t="s">
        <v>4</v>
      </c>
    </row>
    <row r="3" spans="1:36">
      <c r="A3" s="1" t="s">
        <v>2</v>
      </c>
      <c r="B3" t="s">
        <v>50</v>
      </c>
    </row>
    <row r="4" spans="1:36">
      <c r="A4" s="1" t="s">
        <v>3</v>
      </c>
      <c r="B4" t="s">
        <v>73</v>
      </c>
    </row>
    <row r="5" spans="1:36">
      <c r="F5" s="35"/>
      <c r="G5" s="35"/>
      <c r="H5" s="35"/>
    </row>
    <row r="6" spans="1:36">
      <c r="F6" s="35"/>
      <c r="G6" s="35"/>
      <c r="H6" s="35"/>
    </row>
    <row r="7" spans="1:36">
      <c r="A7" s="3"/>
      <c r="B7" s="5" t="s">
        <v>5</v>
      </c>
      <c r="C7" s="60" t="s">
        <v>98</v>
      </c>
      <c r="G7" s="35"/>
      <c r="H7" s="35"/>
    </row>
    <row r="8" spans="1:36">
      <c r="A8" s="2">
        <v>42094</v>
      </c>
      <c r="B8" s="4">
        <v>0.6747231663885378</v>
      </c>
      <c r="C8" s="48">
        <v>6.1970998700000006</v>
      </c>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row>
    <row r="9" spans="1:36">
      <c r="A9" s="2">
        <v>42185</v>
      </c>
      <c r="B9" s="4">
        <v>0.63283821777640625</v>
      </c>
      <c r="C9" s="48">
        <v>6.0043461800000006</v>
      </c>
      <c r="F9" s="35"/>
      <c r="G9" s="35"/>
      <c r="H9" s="35"/>
    </row>
    <row r="10" spans="1:36">
      <c r="A10" s="2">
        <v>42277</v>
      </c>
      <c r="B10" s="4">
        <v>0.55300827873809377</v>
      </c>
      <c r="C10" s="48">
        <v>5.8717885800000005</v>
      </c>
      <c r="F10" s="35"/>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row>
    <row r="11" spans="1:36">
      <c r="A11" s="2">
        <v>42369</v>
      </c>
      <c r="B11" s="4">
        <v>0.60252088844870133</v>
      </c>
      <c r="C11" s="48">
        <v>5.7208654999999995</v>
      </c>
      <c r="F11" s="35"/>
      <c r="G11" s="35"/>
      <c r="H11" s="35"/>
    </row>
    <row r="12" spans="1:36">
      <c r="A12" s="2">
        <v>42460</v>
      </c>
      <c r="B12" s="4">
        <v>0.52118116606301401</v>
      </c>
      <c r="C12" s="48">
        <v>5.6180528399999998</v>
      </c>
      <c r="F12" s="35"/>
      <c r="G12" s="35"/>
      <c r="H12" s="35"/>
    </row>
    <row r="13" spans="1:36">
      <c r="A13" s="2">
        <v>42551</v>
      </c>
      <c r="B13" s="4">
        <v>0.50919804362036702</v>
      </c>
      <c r="C13" s="48">
        <v>5.4317499199999997</v>
      </c>
      <c r="F13" s="46"/>
      <c r="G13" s="35"/>
      <c r="H13" s="35"/>
    </row>
    <row r="14" spans="1:36">
      <c r="A14" s="2">
        <v>42643</v>
      </c>
      <c r="B14" s="4">
        <v>0.48421328225544324</v>
      </c>
      <c r="C14" s="48">
        <v>5.3093890400000001</v>
      </c>
      <c r="F14" s="46"/>
      <c r="G14" s="35"/>
      <c r="H14" s="35"/>
    </row>
    <row r="15" spans="1:36">
      <c r="A15" s="2">
        <v>42735</v>
      </c>
      <c r="B15" s="4">
        <v>0.55316388836716945</v>
      </c>
      <c r="C15" s="48">
        <v>5.0744811600000004</v>
      </c>
      <c r="F15" s="46"/>
      <c r="G15" s="35"/>
      <c r="H15" s="35"/>
    </row>
    <row r="16" spans="1:36">
      <c r="A16" s="2">
        <v>42825</v>
      </c>
      <c r="B16" s="4">
        <v>0.47850906425077067</v>
      </c>
      <c r="C16" s="48">
        <v>4.80171378</v>
      </c>
      <c r="F16" s="46"/>
      <c r="G16" s="35"/>
      <c r="H16" s="35"/>
    </row>
    <row r="17" spans="1:11">
      <c r="A17" s="2">
        <v>42916</v>
      </c>
      <c r="B17" s="4">
        <v>0.52325694426460767</v>
      </c>
      <c r="C17" s="48">
        <v>4.4425823300000005</v>
      </c>
      <c r="F17" s="46"/>
      <c r="G17" s="35"/>
      <c r="H17" s="35"/>
    </row>
    <row r="18" spans="1:11">
      <c r="A18" s="2">
        <v>43008</v>
      </c>
      <c r="B18" s="4">
        <v>0.52450166267347631</v>
      </c>
      <c r="C18" s="48">
        <v>4.2294587300000002</v>
      </c>
      <c r="F18" s="46"/>
      <c r="G18" s="35"/>
      <c r="H18" s="35"/>
    </row>
    <row r="19" spans="1:11">
      <c r="A19" s="2">
        <v>43100</v>
      </c>
      <c r="B19" s="4">
        <v>0.55929779816739023</v>
      </c>
      <c r="C19" s="48">
        <v>4.0536493399999998</v>
      </c>
      <c r="F19" s="46"/>
      <c r="G19" s="35"/>
      <c r="H19" s="35"/>
    </row>
    <row r="20" spans="1:11">
      <c r="A20" s="2">
        <v>43190</v>
      </c>
      <c r="B20" s="4">
        <v>0.52847032576842623</v>
      </c>
      <c r="C20" s="48">
        <v>3.84350221</v>
      </c>
      <c r="F20" s="46"/>
      <c r="G20" s="35"/>
      <c r="H20" s="35"/>
    </row>
    <row r="21" spans="1:11">
      <c r="A21" s="2">
        <v>43281</v>
      </c>
      <c r="B21" s="4">
        <v>0.48106725377456033</v>
      </c>
      <c r="C21" s="48">
        <v>3.5850770999999995</v>
      </c>
      <c r="F21" s="46"/>
      <c r="G21" s="35"/>
      <c r="H21" s="35"/>
    </row>
    <row r="22" spans="1:11">
      <c r="A22" s="2">
        <v>43373</v>
      </c>
      <c r="B22" s="4">
        <v>0.48485066713261826</v>
      </c>
      <c r="C22" s="48">
        <v>3.4363483200000005</v>
      </c>
      <c r="F22" s="46"/>
      <c r="G22" s="35"/>
      <c r="H22" s="35"/>
    </row>
    <row r="23" spans="1:11">
      <c r="A23" s="2">
        <v>43465</v>
      </c>
      <c r="B23" s="4">
        <v>0.50585421638557004</v>
      </c>
      <c r="C23" s="48">
        <v>3.1860449200000001</v>
      </c>
      <c r="F23" s="46"/>
      <c r="G23" s="35"/>
      <c r="H23" s="35"/>
    </row>
    <row r="24" spans="1:11">
      <c r="A24" s="2">
        <v>43555</v>
      </c>
      <c r="B24" s="4">
        <v>0.5069869387851994</v>
      </c>
      <c r="C24" s="48">
        <v>3.0971663199999999</v>
      </c>
      <c r="F24" s="46"/>
      <c r="G24" s="35"/>
      <c r="H24" s="35"/>
    </row>
    <row r="25" spans="1:11">
      <c r="A25" s="2">
        <v>43646</v>
      </c>
      <c r="B25" s="4">
        <v>0.55886087665995898</v>
      </c>
      <c r="C25" s="48">
        <v>2.9915153299999999</v>
      </c>
      <c r="F25" s="46"/>
      <c r="G25" s="35"/>
      <c r="H25" s="35"/>
    </row>
    <row r="26" spans="1:11">
      <c r="A26" s="2">
        <v>43738</v>
      </c>
      <c r="B26" s="4">
        <v>0.5722313449463845</v>
      </c>
      <c r="C26" s="48">
        <v>2.8785687599999998</v>
      </c>
      <c r="F26" s="46"/>
      <c r="G26" s="35"/>
      <c r="H26" s="35"/>
    </row>
    <row r="27" spans="1:11">
      <c r="A27" s="2">
        <v>43830</v>
      </c>
      <c r="B27" s="4">
        <v>0.60253860226764622</v>
      </c>
      <c r="C27" s="48">
        <v>2.7481922999999999</v>
      </c>
      <c r="F27" s="46"/>
      <c r="G27" s="35"/>
      <c r="H27" s="35"/>
    </row>
    <row r="28" spans="1:11">
      <c r="A28" s="2">
        <v>43921</v>
      </c>
      <c r="B28" s="4">
        <v>0.54366240673297084</v>
      </c>
      <c r="C28" s="48">
        <v>2.96548386</v>
      </c>
      <c r="F28" s="46"/>
      <c r="G28" s="35"/>
      <c r="H28" s="35"/>
      <c r="J28" s="28"/>
      <c r="K28" s="28"/>
    </row>
    <row r="29" spans="1:11">
      <c r="A29" s="2">
        <v>44012</v>
      </c>
      <c r="B29" s="4">
        <v>0.56197151320879846</v>
      </c>
      <c r="C29" s="48">
        <v>2.8682891799999997</v>
      </c>
      <c r="F29" s="46"/>
      <c r="G29" s="35"/>
      <c r="H29" s="35"/>
    </row>
    <row r="30" spans="1:11">
      <c r="A30" s="2">
        <v>44104</v>
      </c>
      <c r="B30" s="4">
        <v>0.55840205351205219</v>
      </c>
      <c r="C30" s="48">
        <v>2.7564243099999999</v>
      </c>
      <c r="F30" s="46"/>
      <c r="G30" s="35"/>
      <c r="H30" s="35"/>
    </row>
    <row r="31" spans="1:11">
      <c r="A31" s="2">
        <v>44196</v>
      </c>
      <c r="B31" s="4">
        <v>0.52561045829836228</v>
      </c>
      <c r="C31" s="48">
        <v>2.5735600199999999</v>
      </c>
      <c r="F31" s="46"/>
      <c r="G31" s="35"/>
      <c r="H31" s="35"/>
      <c r="I31" s="28"/>
      <c r="J31" s="28"/>
      <c r="K31" s="28"/>
    </row>
    <row r="32" spans="1:11">
      <c r="A32" s="2">
        <v>44286</v>
      </c>
      <c r="B32" s="4">
        <v>0.43902926690973959</v>
      </c>
      <c r="C32" s="48">
        <v>2.4770480199999998</v>
      </c>
      <c r="F32" s="46"/>
      <c r="G32" s="35"/>
      <c r="H32" s="35"/>
      <c r="I32" s="28"/>
    </row>
    <row r="33" spans="1:9">
      <c r="A33" s="2">
        <v>44377</v>
      </c>
      <c r="B33" s="4">
        <v>0.39174064299886568</v>
      </c>
      <c r="C33" s="48">
        <v>2.3006663299999999</v>
      </c>
      <c r="F33" s="46"/>
      <c r="G33" s="35"/>
      <c r="H33" s="35"/>
      <c r="I33" s="28"/>
    </row>
    <row r="34" spans="1:9">
      <c r="A34" s="2">
        <v>44469</v>
      </c>
      <c r="B34" s="4">
        <v>0.36670200525567975</v>
      </c>
      <c r="C34" s="48">
        <v>2.1466054200000002</v>
      </c>
      <c r="F34" s="46"/>
      <c r="G34" s="35"/>
      <c r="H34" s="35"/>
    </row>
    <row r="35" spans="1:9">
      <c r="A35" s="2">
        <v>44561</v>
      </c>
      <c r="B35" s="4">
        <v>0.3573315354272219</v>
      </c>
      <c r="C35" s="48">
        <v>2.0397199800000001</v>
      </c>
      <c r="F35" s="46"/>
      <c r="G35" s="35"/>
      <c r="H35" s="35"/>
    </row>
    <row r="36" spans="1:9">
      <c r="A36" s="2">
        <v>44651</v>
      </c>
      <c r="B36" s="4">
        <v>0.28873596396847873</v>
      </c>
      <c r="C36" s="48">
        <v>1.9179490099999998</v>
      </c>
      <c r="F36" s="46"/>
      <c r="G36" s="35"/>
      <c r="H36" s="35"/>
    </row>
    <row r="37" spans="1:9">
      <c r="A37" s="2">
        <v>44742</v>
      </c>
      <c r="B37" s="4">
        <v>0.2802290017835864</v>
      </c>
      <c r="C37" s="48">
        <v>1.8102841500000002</v>
      </c>
      <c r="F37" s="46"/>
      <c r="G37" s="35"/>
      <c r="H37" s="35"/>
    </row>
    <row r="38" spans="1:9">
      <c r="A38" s="58">
        <v>44834</v>
      </c>
      <c r="B38" s="48">
        <v>0.27163589301450475</v>
      </c>
      <c r="C38" s="121">
        <v>1.75853178</v>
      </c>
      <c r="F38" s="46"/>
      <c r="G38" s="35"/>
      <c r="H38" s="35"/>
    </row>
    <row r="39" spans="1:9">
      <c r="A39" s="58">
        <v>44926</v>
      </c>
      <c r="B39" s="48">
        <v>0.2580872317481403</v>
      </c>
      <c r="C39" s="121">
        <v>1.8016614800000001</v>
      </c>
      <c r="F39" s="46"/>
      <c r="G39" s="35"/>
      <c r="H39" s="35"/>
    </row>
    <row r="40" spans="1:9">
      <c r="A40" s="120">
        <v>45016</v>
      </c>
      <c r="B40" s="121">
        <v>0.25748814421107019</v>
      </c>
      <c r="C40" s="121">
        <v>1.7546235600000002</v>
      </c>
      <c r="F40" s="46"/>
      <c r="G40" s="35"/>
      <c r="H40" s="35"/>
    </row>
    <row r="41" spans="1:9">
      <c r="A41" s="120">
        <v>45107</v>
      </c>
      <c r="B41" s="121">
        <v>0.25691134561264206</v>
      </c>
      <c r="F41" s="46"/>
      <c r="G41" s="35"/>
      <c r="H41" s="35"/>
    </row>
    <row r="42" spans="1:9">
      <c r="F42" s="119"/>
    </row>
    <row r="43" spans="1:9">
      <c r="F43" s="119"/>
      <c r="G43" s="119"/>
    </row>
    <row r="44" spans="1:9">
      <c r="F44" s="119"/>
      <c r="G44" s="119"/>
    </row>
    <row r="46" spans="1:9">
      <c r="C46" s="119"/>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51"/>
  <sheetViews>
    <sheetView workbookViewId="0"/>
  </sheetViews>
  <sheetFormatPr defaultRowHeight="15"/>
  <cols>
    <col min="1" max="1" width="10" customWidth="1"/>
    <col min="2" max="2" width="26.140625" customWidth="1"/>
    <col min="3" max="3" width="45.140625" bestFit="1" customWidth="1"/>
    <col min="5" max="5" width="10.42578125" bestFit="1" customWidth="1"/>
  </cols>
  <sheetData>
    <row r="1" spans="1:29">
      <c r="A1" s="1" t="s">
        <v>0</v>
      </c>
      <c r="B1" t="s">
        <v>117</v>
      </c>
    </row>
    <row r="2" spans="1:29">
      <c r="A2" s="1" t="s">
        <v>1</v>
      </c>
      <c r="B2" t="s">
        <v>4</v>
      </c>
    </row>
    <row r="3" spans="1:29">
      <c r="A3" s="1" t="s">
        <v>2</v>
      </c>
      <c r="B3" t="s">
        <v>9</v>
      </c>
    </row>
    <row r="4" spans="1:29">
      <c r="A4" s="1" t="s">
        <v>3</v>
      </c>
      <c r="B4" t="s">
        <v>75</v>
      </c>
    </row>
    <row r="7" spans="1:29">
      <c r="A7" s="3"/>
      <c r="B7" s="5" t="s">
        <v>24</v>
      </c>
      <c r="C7" s="5"/>
      <c r="I7" s="46"/>
    </row>
    <row r="8" spans="1:29">
      <c r="A8" s="2">
        <v>42094</v>
      </c>
      <c r="B8" s="50">
        <v>8.5390994677480805</v>
      </c>
      <c r="C8" s="50"/>
      <c r="E8" s="28"/>
      <c r="I8" s="46"/>
    </row>
    <row r="9" spans="1:29">
      <c r="A9" s="2">
        <v>42185</v>
      </c>
      <c r="B9" s="50">
        <v>7.9371872364284144</v>
      </c>
      <c r="C9" s="50"/>
      <c r="E9" s="28"/>
      <c r="F9" s="28"/>
      <c r="I9" s="46"/>
    </row>
    <row r="10" spans="1:29">
      <c r="A10" s="2">
        <v>42277</v>
      </c>
      <c r="B10" s="50">
        <v>7.5621692512255754</v>
      </c>
      <c r="C10" s="50"/>
      <c r="E10" s="28"/>
      <c r="F10" s="28"/>
      <c r="I10" s="46"/>
      <c r="J10" s="35"/>
    </row>
    <row r="11" spans="1:29">
      <c r="A11" s="2">
        <v>42369</v>
      </c>
      <c r="B11" s="50">
        <v>8.5075891550878655</v>
      </c>
      <c r="C11" s="50"/>
      <c r="E11" s="28"/>
      <c r="F11" s="28"/>
      <c r="G11" s="24"/>
      <c r="H11" s="24"/>
      <c r="I11" s="46"/>
      <c r="J11" s="35"/>
      <c r="K11" s="24"/>
      <c r="L11" s="24"/>
      <c r="M11" s="24"/>
      <c r="N11" s="24"/>
      <c r="O11" s="24"/>
      <c r="P11" s="24"/>
      <c r="Q11" s="24"/>
      <c r="R11" s="24"/>
      <c r="S11" s="24"/>
      <c r="T11" s="24"/>
      <c r="U11" s="24"/>
      <c r="V11" s="24"/>
      <c r="W11" s="24"/>
      <c r="X11" s="24"/>
      <c r="Y11" s="24"/>
      <c r="Z11" s="24"/>
      <c r="AA11" s="24"/>
      <c r="AB11" s="24"/>
    </row>
    <row r="12" spans="1:29">
      <c r="A12" s="2">
        <v>42460</v>
      </c>
      <c r="B12" s="50">
        <v>11.280958497837878</v>
      </c>
      <c r="C12" s="50"/>
      <c r="E12" s="28"/>
      <c r="F12" s="28"/>
      <c r="I12" s="46"/>
      <c r="J12" s="35"/>
    </row>
    <row r="13" spans="1:29">
      <c r="A13" s="2">
        <v>42551</v>
      </c>
      <c r="B13" s="50">
        <v>9.2095703085836824</v>
      </c>
      <c r="C13" s="50"/>
      <c r="E13" s="28"/>
      <c r="F13" s="28"/>
      <c r="I13" s="46"/>
      <c r="J13" s="35"/>
    </row>
    <row r="14" spans="1:29">
      <c r="A14" s="2">
        <v>42643</v>
      </c>
      <c r="B14" s="50">
        <v>8.9819809774805144</v>
      </c>
      <c r="C14" s="50"/>
      <c r="E14" s="28"/>
      <c r="F14" s="28"/>
      <c r="I14" s="46"/>
      <c r="J14" s="35"/>
    </row>
    <row r="15" spans="1:29">
      <c r="A15" s="2">
        <v>42735</v>
      </c>
      <c r="B15" s="50">
        <v>8.3621946949326755</v>
      </c>
      <c r="C15" s="50"/>
      <c r="E15" s="28"/>
      <c r="F15" s="28"/>
      <c r="H15" s="24"/>
      <c r="I15" s="46"/>
      <c r="J15" s="35"/>
      <c r="K15" s="24"/>
      <c r="L15" s="24"/>
      <c r="M15" s="24"/>
      <c r="N15" s="24"/>
      <c r="O15" s="24"/>
      <c r="P15" s="24"/>
      <c r="Q15" s="24"/>
      <c r="R15" s="24"/>
      <c r="S15" s="24"/>
      <c r="T15" s="24"/>
      <c r="U15" s="24"/>
      <c r="V15" s="24"/>
      <c r="W15" s="24"/>
      <c r="X15" s="24"/>
      <c r="Y15" s="24"/>
      <c r="Z15" s="24"/>
      <c r="AA15" s="24"/>
      <c r="AB15" s="24"/>
      <c r="AC15" s="24"/>
    </row>
    <row r="16" spans="1:29">
      <c r="A16" s="2">
        <v>42825</v>
      </c>
      <c r="B16" s="50">
        <v>6.5729393637527664</v>
      </c>
      <c r="C16" s="50"/>
      <c r="E16" s="28"/>
      <c r="F16" s="28"/>
      <c r="I16" s="46"/>
      <c r="J16" s="35"/>
    </row>
    <row r="17" spans="1:10">
      <c r="A17" s="2">
        <v>42916</v>
      </c>
      <c r="B17" s="50">
        <v>11.689139467162224</v>
      </c>
      <c r="C17" s="50"/>
      <c r="E17" s="28"/>
      <c r="F17" s="28"/>
      <c r="I17" s="46"/>
      <c r="J17" s="35"/>
    </row>
    <row r="18" spans="1:10">
      <c r="A18" s="2">
        <v>43008</v>
      </c>
      <c r="B18" s="50">
        <v>11.073995036348308</v>
      </c>
      <c r="C18" s="50"/>
      <c r="E18" s="28"/>
      <c r="F18" s="28"/>
      <c r="I18" s="46"/>
      <c r="J18" s="35"/>
    </row>
    <row r="19" spans="1:10">
      <c r="A19" s="2">
        <v>43100</v>
      </c>
      <c r="B19" s="50">
        <v>9.5137622931604682</v>
      </c>
      <c r="C19" s="50"/>
      <c r="E19" s="28"/>
      <c r="F19" s="28"/>
      <c r="I19" s="46"/>
      <c r="J19" s="35"/>
    </row>
    <row r="20" spans="1:10">
      <c r="A20" s="2">
        <v>43190</v>
      </c>
      <c r="B20" s="50">
        <v>6.8349808057519583</v>
      </c>
      <c r="C20" s="50"/>
      <c r="E20" s="28"/>
      <c r="F20" s="28"/>
      <c r="I20" s="46"/>
      <c r="J20" s="35"/>
    </row>
    <row r="21" spans="1:10">
      <c r="A21" s="2">
        <v>43281</v>
      </c>
      <c r="B21" s="50">
        <v>11.293134523278354</v>
      </c>
      <c r="C21" s="50"/>
      <c r="E21" s="28"/>
      <c r="F21" s="28"/>
      <c r="I21" s="46"/>
      <c r="J21" s="35"/>
    </row>
    <row r="22" spans="1:10">
      <c r="A22" s="2">
        <v>43373</v>
      </c>
      <c r="B22" s="50">
        <v>9.5814078814984001</v>
      </c>
      <c r="C22" s="50"/>
      <c r="E22" s="28"/>
      <c r="F22" s="28"/>
      <c r="I22" s="46"/>
      <c r="J22" s="35"/>
    </row>
    <row r="23" spans="1:10">
      <c r="A23" s="2">
        <v>43465</v>
      </c>
      <c r="B23" s="50">
        <v>8.2270348006593892</v>
      </c>
      <c r="C23" s="50"/>
      <c r="E23" s="28"/>
      <c r="F23" s="28"/>
      <c r="I23" s="46"/>
      <c r="J23" s="35"/>
    </row>
    <row r="24" spans="1:10">
      <c r="A24" s="2">
        <v>43555</v>
      </c>
      <c r="B24" s="50">
        <v>6.038537482110085</v>
      </c>
      <c r="C24" s="50"/>
      <c r="E24" s="28"/>
      <c r="F24" s="28"/>
      <c r="I24" s="46"/>
      <c r="J24" s="35"/>
    </row>
    <row r="25" spans="1:10">
      <c r="A25" s="2">
        <v>43646</v>
      </c>
      <c r="B25" s="50">
        <v>6.6770487589517575</v>
      </c>
      <c r="C25" s="50"/>
      <c r="E25" s="28"/>
      <c r="F25" s="28"/>
      <c r="I25" s="46"/>
      <c r="J25" s="35"/>
    </row>
    <row r="26" spans="1:10">
      <c r="A26" s="2">
        <v>43738</v>
      </c>
      <c r="B26" s="50">
        <v>6.6799553137726102</v>
      </c>
      <c r="C26" s="50"/>
      <c r="E26" s="28"/>
      <c r="F26" s="28"/>
      <c r="I26" s="46"/>
      <c r="J26" s="35"/>
    </row>
    <row r="27" spans="1:10">
      <c r="A27" s="2">
        <v>43830</v>
      </c>
      <c r="B27" s="50">
        <v>7.4310173001272313</v>
      </c>
      <c r="C27" s="50"/>
      <c r="E27" s="28"/>
      <c r="F27" s="28"/>
      <c r="I27" s="46"/>
      <c r="J27" s="35"/>
    </row>
    <row r="28" spans="1:10">
      <c r="A28" s="2">
        <v>43921</v>
      </c>
      <c r="B28" s="50">
        <v>5.0804807015527613</v>
      </c>
      <c r="C28" s="50"/>
      <c r="E28" s="28"/>
      <c r="F28" s="28"/>
      <c r="I28" s="46"/>
      <c r="J28" s="35"/>
    </row>
    <row r="29" spans="1:10">
      <c r="A29" s="2">
        <v>44012</v>
      </c>
      <c r="B29" s="50">
        <v>6.7165327134308965</v>
      </c>
      <c r="C29" s="50"/>
      <c r="E29" s="28"/>
      <c r="F29" s="28"/>
      <c r="H29" s="28"/>
      <c r="I29" s="46"/>
      <c r="J29" s="35"/>
    </row>
    <row r="30" spans="1:10">
      <c r="A30" s="2">
        <v>44104</v>
      </c>
      <c r="B30" s="50">
        <v>6.5709621457354235</v>
      </c>
      <c r="C30" s="50"/>
      <c r="E30" s="28"/>
      <c r="F30" s="28"/>
      <c r="I30" s="46"/>
      <c r="J30" s="35"/>
    </row>
    <row r="31" spans="1:10">
      <c r="A31" s="2">
        <v>44196</v>
      </c>
      <c r="B31" s="50">
        <v>6.6163590954640332</v>
      </c>
      <c r="C31" s="50"/>
      <c r="E31" s="28"/>
      <c r="F31" s="28"/>
      <c r="H31" s="28"/>
      <c r="I31" s="46"/>
      <c r="J31" s="35"/>
    </row>
    <row r="32" spans="1:10">
      <c r="A32" s="2">
        <v>44286</v>
      </c>
      <c r="B32" s="50">
        <v>7.1291294698026499</v>
      </c>
      <c r="C32" s="50"/>
      <c r="E32" s="28"/>
      <c r="F32" s="28"/>
      <c r="H32" s="28"/>
      <c r="I32" s="46"/>
      <c r="J32" s="35"/>
    </row>
    <row r="33" spans="1:10">
      <c r="A33" s="2">
        <v>44377</v>
      </c>
      <c r="B33" s="50">
        <v>7.5681225824716511</v>
      </c>
      <c r="C33" s="50"/>
      <c r="E33" s="28"/>
      <c r="F33" s="28"/>
      <c r="H33" s="28"/>
      <c r="I33" s="46"/>
      <c r="J33" s="35"/>
    </row>
    <row r="34" spans="1:10">
      <c r="A34" s="2">
        <v>44469</v>
      </c>
      <c r="B34" s="50">
        <v>7.4704960923800829</v>
      </c>
      <c r="C34" s="50"/>
      <c r="E34" s="28"/>
      <c r="F34" s="28"/>
      <c r="H34" s="28"/>
      <c r="I34" s="46"/>
      <c r="J34" s="35"/>
    </row>
    <row r="35" spans="1:10">
      <c r="A35" s="2">
        <v>44561</v>
      </c>
      <c r="B35" s="50">
        <v>7.2274754376580557</v>
      </c>
      <c r="C35" s="50"/>
      <c r="E35" s="28"/>
      <c r="F35" s="28"/>
      <c r="I35" s="46"/>
      <c r="J35" s="35"/>
    </row>
    <row r="36" spans="1:10">
      <c r="A36" s="2">
        <v>44651</v>
      </c>
      <c r="B36" s="50">
        <v>7.2261942341604861</v>
      </c>
      <c r="C36" s="50"/>
      <c r="E36" s="28"/>
      <c r="F36" s="28"/>
      <c r="I36" s="46"/>
      <c r="J36" s="35"/>
    </row>
    <row r="37" spans="1:10">
      <c r="A37" s="2">
        <v>44742</v>
      </c>
      <c r="B37" s="122">
        <v>7.0096577393070527</v>
      </c>
      <c r="C37" s="82"/>
      <c r="E37" s="28"/>
      <c r="F37" s="28"/>
      <c r="I37" s="46"/>
      <c r="J37" s="35"/>
    </row>
    <row r="38" spans="1:10">
      <c r="A38" s="58">
        <v>44834</v>
      </c>
      <c r="B38" s="122">
        <v>8.0508248454548497</v>
      </c>
      <c r="C38" s="122"/>
      <c r="I38" s="46"/>
      <c r="J38" s="35"/>
    </row>
    <row r="39" spans="1:10">
      <c r="A39" s="58">
        <v>44926</v>
      </c>
      <c r="B39" s="122">
        <v>7.7012589408521031</v>
      </c>
      <c r="C39" s="122"/>
      <c r="I39" s="46"/>
    </row>
    <row r="40" spans="1:10">
      <c r="A40" s="120">
        <v>45016</v>
      </c>
      <c r="B40" s="122">
        <v>9.569750967507936</v>
      </c>
      <c r="C40" s="122"/>
      <c r="I40" s="46"/>
    </row>
    <row r="41" spans="1:10">
      <c r="A41" s="120">
        <v>45107</v>
      </c>
      <c r="B41" s="122">
        <v>9.267056584802253</v>
      </c>
      <c r="C41" s="122"/>
      <c r="I41" s="46"/>
    </row>
    <row r="42" spans="1:10">
      <c r="B42" s="107"/>
      <c r="C42" s="122"/>
    </row>
    <row r="48" spans="1:10">
      <c r="C48" s="121"/>
    </row>
    <row r="49" spans="2:3">
      <c r="C49" s="121"/>
    </row>
    <row r="50" spans="2:3">
      <c r="B50" s="119"/>
      <c r="C50" s="121"/>
    </row>
    <row r="51" spans="2:3">
      <c r="B51" s="119"/>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48"/>
  <sheetViews>
    <sheetView workbookViewId="0">
      <selection activeCell="D27" sqref="D27"/>
    </sheetView>
  </sheetViews>
  <sheetFormatPr defaultRowHeight="15"/>
  <cols>
    <col min="1" max="1" width="10" customWidth="1"/>
    <col min="2" max="2" width="20.5703125" customWidth="1"/>
    <col min="3" max="4" width="20.28515625" customWidth="1"/>
  </cols>
  <sheetData>
    <row r="1" spans="1:8">
      <c r="A1" s="1" t="s">
        <v>0</v>
      </c>
      <c r="B1" t="s">
        <v>118</v>
      </c>
    </row>
    <row r="2" spans="1:8">
      <c r="A2" s="1" t="s">
        <v>1</v>
      </c>
      <c r="B2" t="s">
        <v>4</v>
      </c>
    </row>
    <row r="3" spans="1:8">
      <c r="A3" s="1" t="s">
        <v>2</v>
      </c>
      <c r="B3" t="s">
        <v>9</v>
      </c>
    </row>
    <row r="4" spans="1:8">
      <c r="A4" s="1" t="s">
        <v>3</v>
      </c>
      <c r="B4" t="s">
        <v>77</v>
      </c>
    </row>
    <row r="6" spans="1:8">
      <c r="D6" s="9"/>
      <c r="E6" s="9"/>
    </row>
    <row r="7" spans="1:8">
      <c r="A7" s="3"/>
      <c r="B7" s="5" t="s">
        <v>18</v>
      </c>
      <c r="C7" s="5" t="s">
        <v>19</v>
      </c>
      <c r="D7" s="10"/>
      <c r="E7" s="10"/>
    </row>
    <row r="8" spans="1:8">
      <c r="A8" s="2">
        <v>42094</v>
      </c>
      <c r="B8" s="4">
        <v>0.9866298710666882</v>
      </c>
      <c r="C8" s="4">
        <v>0.53315386818199817</v>
      </c>
      <c r="E8" s="28"/>
      <c r="G8" s="4"/>
      <c r="H8" s="4"/>
    </row>
    <row r="9" spans="1:8">
      <c r="A9" s="2">
        <v>42185</v>
      </c>
      <c r="B9" s="4">
        <v>1.0078953175015224</v>
      </c>
      <c r="C9" s="4">
        <v>0.47964661462261216</v>
      </c>
      <c r="E9" s="28"/>
      <c r="F9" s="28"/>
      <c r="G9" s="4"/>
      <c r="H9" s="4"/>
    </row>
    <row r="10" spans="1:8">
      <c r="A10" s="2">
        <v>42277</v>
      </c>
      <c r="B10" s="4">
        <v>1.0177237053991444</v>
      </c>
      <c r="C10" s="4">
        <v>0.51358636262008739</v>
      </c>
      <c r="E10" s="28"/>
      <c r="F10" s="28"/>
      <c r="G10" s="4"/>
      <c r="H10" s="4"/>
    </row>
    <row r="11" spans="1:8">
      <c r="A11" s="2">
        <v>42369</v>
      </c>
      <c r="B11" s="4">
        <v>1.0555321522858303</v>
      </c>
      <c r="C11" s="4">
        <v>0.42193563814829488</v>
      </c>
      <c r="E11" s="28"/>
      <c r="F11" s="28"/>
      <c r="G11" s="4"/>
      <c r="H11" s="4"/>
    </row>
    <row r="12" spans="1:8">
      <c r="A12" s="2">
        <v>42460</v>
      </c>
      <c r="B12" s="4">
        <v>0.96641613791939185</v>
      </c>
      <c r="C12" s="4">
        <v>0.41976616125307087</v>
      </c>
      <c r="E12" s="28"/>
      <c r="F12" s="28"/>
      <c r="G12" s="4"/>
      <c r="H12" s="4"/>
    </row>
    <row r="13" spans="1:8">
      <c r="A13" s="2">
        <v>42551</v>
      </c>
      <c r="B13" s="4">
        <v>0.98942446004864015</v>
      </c>
      <c r="C13" s="4">
        <v>0.41849578272045751</v>
      </c>
      <c r="E13" s="28"/>
      <c r="F13" s="28"/>
      <c r="G13" s="4"/>
      <c r="H13" s="4"/>
    </row>
    <row r="14" spans="1:8">
      <c r="A14" s="2">
        <v>42643</v>
      </c>
      <c r="B14" s="4">
        <v>1.0203901962033701</v>
      </c>
      <c r="C14" s="4">
        <v>0.40636706609438372</v>
      </c>
      <c r="E14" s="28"/>
      <c r="F14" s="28"/>
      <c r="G14" s="4"/>
      <c r="H14" s="4"/>
    </row>
    <row r="15" spans="1:8">
      <c r="A15" s="2">
        <v>42735</v>
      </c>
      <c r="B15" s="4">
        <v>1.0506190466124197</v>
      </c>
      <c r="C15" s="4">
        <v>0.36305175944466567</v>
      </c>
      <c r="E15" s="28"/>
      <c r="F15" s="28"/>
      <c r="G15" s="4"/>
      <c r="H15" s="4"/>
    </row>
    <row r="16" spans="1:8">
      <c r="A16" s="2">
        <v>42825</v>
      </c>
      <c r="B16" s="4">
        <v>1.0852443956262834</v>
      </c>
      <c r="C16" s="4">
        <v>0.32978625302035736</v>
      </c>
      <c r="E16" s="28"/>
      <c r="F16" s="28"/>
      <c r="G16" s="4"/>
      <c r="H16" s="4"/>
    </row>
    <row r="17" spans="1:8">
      <c r="A17" s="2">
        <v>42916</v>
      </c>
      <c r="B17" s="4">
        <v>1.0846629944331236</v>
      </c>
      <c r="C17" s="4">
        <v>0.34231208131705737</v>
      </c>
      <c r="E17" s="28"/>
      <c r="F17" s="28"/>
      <c r="G17" s="4"/>
      <c r="H17" s="4"/>
    </row>
    <row r="18" spans="1:8">
      <c r="A18" s="2">
        <v>43008</v>
      </c>
      <c r="B18" s="4">
        <v>1.0816760018876963</v>
      </c>
      <c r="C18" s="4">
        <v>0.32986215820977438</v>
      </c>
      <c r="E18" s="28"/>
      <c r="F18" s="28"/>
      <c r="G18" s="4"/>
      <c r="H18" s="4"/>
    </row>
    <row r="19" spans="1:8">
      <c r="A19" s="2">
        <v>43100</v>
      </c>
      <c r="B19" s="4">
        <v>1.0383735608210032</v>
      </c>
      <c r="C19" s="4">
        <v>0.32914990115095061</v>
      </c>
      <c r="E19" s="28"/>
      <c r="F19" s="28"/>
      <c r="G19" s="4"/>
      <c r="H19" s="4"/>
    </row>
    <row r="20" spans="1:8">
      <c r="A20" s="2">
        <v>43190</v>
      </c>
      <c r="B20" s="4">
        <v>1.0800341531464386</v>
      </c>
      <c r="C20" s="4">
        <v>0.2852177063094562</v>
      </c>
      <c r="E20" s="28"/>
      <c r="F20" s="28"/>
      <c r="G20" s="4"/>
      <c r="H20" s="4"/>
    </row>
    <row r="21" spans="1:8">
      <c r="A21" s="2">
        <v>43281</v>
      </c>
      <c r="B21" s="4">
        <v>1.0776856643140127</v>
      </c>
      <c r="C21" s="4">
        <v>0.27654244262986732</v>
      </c>
      <c r="E21" s="28"/>
      <c r="F21" s="28"/>
      <c r="G21" s="4"/>
      <c r="H21" s="4"/>
    </row>
    <row r="22" spans="1:8">
      <c r="A22" s="2">
        <v>43373</v>
      </c>
      <c r="B22" s="4">
        <v>1.079792045084226</v>
      </c>
      <c r="C22" s="4">
        <v>0.27176459959549981</v>
      </c>
      <c r="E22" s="28"/>
      <c r="F22" s="28"/>
      <c r="G22" s="4"/>
      <c r="H22" s="4"/>
    </row>
    <row r="23" spans="1:8">
      <c r="A23" s="2">
        <v>43465</v>
      </c>
      <c r="B23" s="4">
        <v>1.0942970268910641</v>
      </c>
      <c r="C23" s="4">
        <v>0.25060515434389125</v>
      </c>
      <c r="E23" s="28"/>
      <c r="F23" s="28"/>
      <c r="G23" s="4"/>
      <c r="H23" s="4"/>
    </row>
    <row r="24" spans="1:8">
      <c r="A24" s="2">
        <v>43555</v>
      </c>
      <c r="B24" s="4">
        <v>1.0541297820173794</v>
      </c>
      <c r="C24" s="4">
        <v>0.24722218188758513</v>
      </c>
      <c r="E24" s="28"/>
      <c r="F24" s="28"/>
      <c r="G24" s="4"/>
      <c r="H24" s="4"/>
    </row>
    <row r="25" spans="1:8">
      <c r="A25" s="2">
        <v>43646</v>
      </c>
      <c r="B25" s="4">
        <v>1.0425109451400185</v>
      </c>
      <c r="C25" s="4">
        <v>0.29021701323392518</v>
      </c>
      <c r="E25" s="28"/>
      <c r="F25" s="28"/>
      <c r="G25" s="4"/>
      <c r="H25" s="4"/>
    </row>
    <row r="26" spans="1:8">
      <c r="A26" s="2">
        <v>43738</v>
      </c>
      <c r="B26" s="4">
        <v>1.0510778570473798</v>
      </c>
      <c r="C26" s="4">
        <v>0.26748365891687859</v>
      </c>
      <c r="E26" s="28"/>
      <c r="F26" s="28"/>
      <c r="G26" s="4"/>
      <c r="H26" s="4"/>
    </row>
    <row r="27" spans="1:8">
      <c r="A27" s="2">
        <v>43830</v>
      </c>
      <c r="B27" s="4">
        <v>1.0537147328624088</v>
      </c>
      <c r="C27" s="4">
        <v>0.27860356807807479</v>
      </c>
      <c r="E27" s="28"/>
      <c r="F27" s="28"/>
      <c r="G27" s="4"/>
      <c r="H27" s="4"/>
    </row>
    <row r="28" spans="1:8">
      <c r="A28" s="2">
        <v>43921</v>
      </c>
      <c r="B28" s="4">
        <v>1.0122889423035328</v>
      </c>
      <c r="C28" s="4">
        <v>0.27690919796666319</v>
      </c>
      <c r="E28" s="28"/>
      <c r="F28" s="28"/>
      <c r="G28" s="4"/>
      <c r="H28" s="4"/>
    </row>
    <row r="29" spans="1:8">
      <c r="A29" s="2">
        <v>44012</v>
      </c>
      <c r="B29" s="4">
        <v>1.0620502713791389</v>
      </c>
      <c r="C29" s="4">
        <v>0.26866804621184892</v>
      </c>
      <c r="E29" s="28"/>
      <c r="F29" s="28"/>
      <c r="G29" s="4"/>
      <c r="H29" s="4"/>
    </row>
    <row r="30" spans="1:8">
      <c r="A30" s="2">
        <v>44104</v>
      </c>
      <c r="B30" s="4">
        <v>1.0648044368643472</v>
      </c>
      <c r="C30" s="4">
        <v>0.26256864474779723</v>
      </c>
      <c r="E30" s="28"/>
      <c r="F30" s="28"/>
      <c r="G30" s="4"/>
      <c r="H30" s="4"/>
    </row>
    <row r="31" spans="1:8">
      <c r="A31" s="2">
        <v>44196</v>
      </c>
      <c r="B31" s="4">
        <v>1.0789847564931201</v>
      </c>
      <c r="C31" s="4">
        <v>0.28680426271938742</v>
      </c>
      <c r="E31" s="28"/>
      <c r="F31" s="28"/>
      <c r="G31" s="4"/>
      <c r="H31" s="4"/>
    </row>
    <row r="32" spans="1:8">
      <c r="A32" s="2">
        <v>44286</v>
      </c>
      <c r="B32" s="4">
        <v>1.0685986287237257</v>
      </c>
      <c r="C32" s="4">
        <v>0.29475485405113333</v>
      </c>
      <c r="E32" s="28"/>
      <c r="F32" s="28"/>
      <c r="G32" s="4"/>
      <c r="H32" s="4"/>
    </row>
    <row r="33" spans="1:8">
      <c r="A33" s="2">
        <v>44377</v>
      </c>
      <c r="B33" s="4">
        <v>1.044967693864336</v>
      </c>
      <c r="C33" s="4">
        <v>0.28398340379981668</v>
      </c>
      <c r="E33" s="28"/>
      <c r="F33" s="28"/>
      <c r="G33" s="4"/>
      <c r="H33" s="4"/>
    </row>
    <row r="34" spans="1:8">
      <c r="A34" s="2">
        <v>44469</v>
      </c>
      <c r="B34" s="4">
        <v>1.0337089312480463</v>
      </c>
      <c r="C34" s="4">
        <v>0.30581874554820299</v>
      </c>
      <c r="E34" s="28"/>
      <c r="F34" s="28"/>
      <c r="G34" s="4"/>
      <c r="H34" s="4"/>
    </row>
    <row r="35" spans="1:8">
      <c r="A35" s="2">
        <v>44561</v>
      </c>
      <c r="B35" s="4">
        <v>1.032237656421386</v>
      </c>
      <c r="C35" s="4">
        <v>0.27784243481868709</v>
      </c>
      <c r="E35" s="28"/>
      <c r="F35" s="28"/>
      <c r="G35" s="4"/>
      <c r="H35" s="4"/>
    </row>
    <row r="36" spans="1:8">
      <c r="A36" s="2">
        <v>44651</v>
      </c>
      <c r="B36" s="4">
        <v>0.97654662860324104</v>
      </c>
      <c r="C36" s="4">
        <v>0.2628845582538058</v>
      </c>
      <c r="E36" s="28"/>
      <c r="F36" s="28"/>
      <c r="G36" s="4"/>
      <c r="H36" s="4"/>
    </row>
    <row r="37" spans="1:8">
      <c r="A37" s="2">
        <v>44742</v>
      </c>
      <c r="B37" s="4">
        <v>0.95335616037857607</v>
      </c>
      <c r="C37" s="4">
        <v>0.25138329150568284</v>
      </c>
      <c r="E37" s="28"/>
      <c r="F37" s="28"/>
      <c r="G37" s="4"/>
      <c r="H37" s="4"/>
    </row>
    <row r="38" spans="1:8">
      <c r="A38" s="58">
        <v>44834</v>
      </c>
      <c r="B38" s="48">
        <v>0.98428220246284426</v>
      </c>
      <c r="C38" s="48">
        <v>0.25314038790888815</v>
      </c>
    </row>
    <row r="39" spans="1:8">
      <c r="A39" s="58">
        <v>44926</v>
      </c>
      <c r="B39" s="121">
        <v>1.0493954839609188</v>
      </c>
      <c r="C39" s="48">
        <v>0.26590754992426469</v>
      </c>
    </row>
    <row r="40" spans="1:8">
      <c r="A40" s="120">
        <v>45016</v>
      </c>
      <c r="B40" s="121">
        <v>1.2165880463038794</v>
      </c>
      <c r="C40" s="121">
        <v>0.29083180309995998</v>
      </c>
    </row>
    <row r="41" spans="1:8">
      <c r="A41" s="120">
        <v>45107</v>
      </c>
      <c r="B41" s="121">
        <v>1.1915963367468201</v>
      </c>
      <c r="C41" s="121">
        <v>0.31752913293228824</v>
      </c>
    </row>
    <row r="46" spans="1:8">
      <c r="C46" s="119"/>
    </row>
    <row r="47" spans="1:8">
      <c r="C47" s="119"/>
    </row>
    <row r="48" spans="1:8">
      <c r="C48" s="11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0"/>
  <sheetViews>
    <sheetView workbookViewId="0">
      <selection activeCell="B5" sqref="B5"/>
    </sheetView>
  </sheetViews>
  <sheetFormatPr defaultRowHeight="15"/>
  <cols>
    <col min="1" max="1" width="22.5703125" customWidth="1"/>
    <col min="2" max="3" width="18.140625" customWidth="1"/>
    <col min="5" max="5" width="12" bestFit="1" customWidth="1"/>
  </cols>
  <sheetData>
    <row r="1" spans="1:20">
      <c r="A1" s="1" t="s">
        <v>0</v>
      </c>
      <c r="B1" t="s">
        <v>45</v>
      </c>
    </row>
    <row r="2" spans="1:20">
      <c r="A2" s="1" t="s">
        <v>1</v>
      </c>
      <c r="B2" t="s">
        <v>4</v>
      </c>
    </row>
    <row r="3" spans="1:20">
      <c r="A3" s="1" t="s">
        <v>2</v>
      </c>
      <c r="B3" t="s">
        <v>16</v>
      </c>
    </row>
    <row r="4" spans="1:20">
      <c r="A4" s="1" t="s">
        <v>3</v>
      </c>
      <c r="B4" t="s">
        <v>105</v>
      </c>
    </row>
    <row r="7" spans="1:20">
      <c r="A7" s="3"/>
      <c r="B7" s="5" t="s">
        <v>10</v>
      </c>
      <c r="C7" s="24"/>
      <c r="H7" s="120"/>
    </row>
    <row r="8" spans="1:20">
      <c r="A8" s="2" t="s">
        <v>91</v>
      </c>
      <c r="B8" s="27">
        <v>0.72660445389422501</v>
      </c>
      <c r="D8" s="123"/>
      <c r="E8" s="123"/>
      <c r="F8" s="122"/>
      <c r="G8" s="123"/>
      <c r="H8" s="123"/>
      <c r="I8" s="123"/>
      <c r="J8" s="122"/>
      <c r="K8" s="102"/>
      <c r="L8" s="116"/>
      <c r="M8" s="116"/>
      <c r="N8" s="116"/>
      <c r="O8" s="116"/>
      <c r="P8" s="116"/>
      <c r="Q8" s="116"/>
      <c r="S8" s="116"/>
      <c r="T8" s="116"/>
    </row>
    <row r="9" spans="1:20">
      <c r="A9" s="2" t="s">
        <v>92</v>
      </c>
      <c r="B9" s="69">
        <v>3.826944754773156E-2</v>
      </c>
      <c r="D9" s="123"/>
      <c r="E9" s="123"/>
      <c r="F9" s="122"/>
      <c r="G9" s="122"/>
      <c r="H9" s="122"/>
      <c r="I9" s="122"/>
      <c r="J9" s="122"/>
      <c r="K9" s="67"/>
      <c r="L9" s="116"/>
      <c r="M9" s="116"/>
      <c r="N9" s="116"/>
      <c r="O9" s="116"/>
      <c r="P9" s="116"/>
      <c r="Q9" s="116"/>
      <c r="S9" s="116"/>
      <c r="T9" s="116"/>
    </row>
    <row r="10" spans="1:20">
      <c r="A10" s="2" t="s">
        <v>93</v>
      </c>
      <c r="B10" s="27">
        <v>4.2260304896525429E-3</v>
      </c>
      <c r="D10" s="123"/>
      <c r="E10" s="123"/>
      <c r="F10" s="122"/>
      <c r="G10" s="122"/>
      <c r="H10" s="122"/>
      <c r="I10" s="122"/>
      <c r="J10" s="122"/>
      <c r="K10" s="67"/>
      <c r="L10" s="116"/>
      <c r="M10" s="116"/>
      <c r="N10" s="116"/>
      <c r="O10" s="116"/>
      <c r="P10" s="116"/>
      <c r="Q10" s="116"/>
      <c r="S10" s="116"/>
      <c r="T10" s="116"/>
    </row>
    <row r="11" spans="1:20">
      <c r="A11" s="2" t="s">
        <v>94</v>
      </c>
      <c r="B11" s="69">
        <v>0.13570769356085127</v>
      </c>
      <c r="D11" s="123"/>
      <c r="E11" s="123"/>
      <c r="F11" s="122"/>
      <c r="G11" s="122"/>
      <c r="H11" s="122"/>
      <c r="I11" s="123"/>
      <c r="J11" s="122"/>
      <c r="K11" s="67"/>
      <c r="L11" s="116"/>
      <c r="M11" s="116"/>
      <c r="N11" s="116"/>
      <c r="O11" s="116"/>
      <c r="P11" s="116"/>
      <c r="Q11" s="116"/>
      <c r="S11" s="116"/>
      <c r="T11" s="116"/>
    </row>
    <row r="12" spans="1:20">
      <c r="A12" s="2" t="s">
        <v>95</v>
      </c>
      <c r="B12" s="27">
        <v>4.9480847189056071E-2</v>
      </c>
      <c r="D12" s="123"/>
      <c r="E12" s="123"/>
      <c r="F12" s="122"/>
      <c r="G12" s="122"/>
      <c r="H12" s="122"/>
      <c r="I12" s="122"/>
      <c r="J12" s="122"/>
      <c r="K12" s="67"/>
      <c r="L12" s="116"/>
      <c r="M12" s="116"/>
      <c r="N12" s="116"/>
      <c r="O12" s="116"/>
      <c r="P12" s="116"/>
      <c r="Q12" s="116"/>
      <c r="S12" s="116"/>
      <c r="T12" s="116"/>
    </row>
    <row r="13" spans="1:20">
      <c r="A13" s="2" t="s">
        <v>96</v>
      </c>
      <c r="B13" s="27">
        <v>5.9738190589502917E-3</v>
      </c>
      <c r="E13" s="24"/>
      <c r="F13" s="33"/>
      <c r="G13" s="66"/>
      <c r="I13" s="67"/>
      <c r="J13" s="67"/>
      <c r="K13" s="67"/>
      <c r="M13" s="81"/>
    </row>
    <row r="14" spans="1:20">
      <c r="A14" s="2" t="s">
        <v>97</v>
      </c>
      <c r="B14" s="27">
        <v>3.9737708259533155E-2</v>
      </c>
      <c r="E14" s="24"/>
      <c r="F14" s="33"/>
      <c r="G14" s="66"/>
      <c r="I14" s="67"/>
      <c r="J14" s="67"/>
      <c r="K14" s="67"/>
      <c r="M14" s="81"/>
    </row>
    <row r="15" spans="1:20">
      <c r="A15" s="6" t="s">
        <v>12</v>
      </c>
      <c r="B15" s="27">
        <v>1</v>
      </c>
      <c r="C15" s="7"/>
      <c r="D15" s="28"/>
      <c r="F15" s="33"/>
      <c r="M15" s="81"/>
      <c r="N15" s="67"/>
    </row>
    <row r="16" spans="1:20">
      <c r="A16" s="2"/>
      <c r="B16" s="4"/>
      <c r="C16" s="4"/>
      <c r="F16" s="33"/>
    </row>
    <row r="17" spans="1:3">
      <c r="A17" s="2"/>
      <c r="B17" s="4"/>
      <c r="C17" s="4"/>
    </row>
    <row r="18" spans="1:3">
      <c r="A18" s="2"/>
      <c r="B18" s="4"/>
      <c r="C18" s="4"/>
    </row>
    <row r="19" spans="1:3">
      <c r="A19" s="2"/>
      <c r="B19" s="4"/>
      <c r="C19" s="4"/>
    </row>
    <row r="20" spans="1:3">
      <c r="A20" s="132"/>
      <c r="B20" s="116"/>
      <c r="C20" s="4"/>
    </row>
    <row r="21" spans="1:3">
      <c r="A21" s="132"/>
      <c r="B21" s="116"/>
      <c r="C21" s="4"/>
    </row>
    <row r="22" spans="1:3">
      <c r="A22" s="132"/>
      <c r="B22" s="116"/>
      <c r="C22" s="4"/>
    </row>
    <row r="23" spans="1:3">
      <c r="A23" s="132"/>
      <c r="B23" s="116"/>
      <c r="C23" s="4"/>
    </row>
    <row r="24" spans="1:3">
      <c r="A24" s="132"/>
      <c r="B24" s="132"/>
      <c r="C24" s="116"/>
    </row>
    <row r="25" spans="1:3">
      <c r="A25" s="132"/>
      <c r="B25" s="132"/>
      <c r="C25" s="116"/>
    </row>
    <row r="26" spans="1:3">
      <c r="A26" s="132"/>
      <c r="B26" s="132"/>
      <c r="C26" s="116"/>
    </row>
    <row r="27" spans="1:3">
      <c r="A27" s="132"/>
      <c r="B27" s="132"/>
      <c r="C27" s="116"/>
    </row>
    <row r="28" spans="1:3">
      <c r="A28" s="132"/>
      <c r="B28" s="132"/>
      <c r="C28" s="116"/>
    </row>
    <row r="29" spans="1:3">
      <c r="A29" s="132"/>
      <c r="B29" s="132"/>
      <c r="C29" s="116"/>
    </row>
    <row r="30" spans="1:3">
      <c r="A30" s="132"/>
      <c r="B30" s="132"/>
      <c r="C30" s="116"/>
    </row>
  </sheetData>
  <sortState xmlns:xlrd2="http://schemas.microsoft.com/office/spreadsheetml/2017/richdata2" ref="A9:B14">
    <sortCondition ref="A8:A14"/>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53"/>
  <sheetViews>
    <sheetView workbookViewId="0">
      <selection activeCell="B3" sqref="B3"/>
    </sheetView>
  </sheetViews>
  <sheetFormatPr defaultRowHeight="15"/>
  <cols>
    <col min="1" max="1" width="10" customWidth="1"/>
    <col min="2" max="2" width="20.5703125" customWidth="1"/>
    <col min="3" max="3" width="21.85546875" bestFit="1" customWidth="1"/>
    <col min="4" max="4" width="20.28515625" customWidth="1"/>
    <col min="5" max="5" width="21.85546875" bestFit="1" customWidth="1"/>
    <col min="6" max="6" width="12" customWidth="1"/>
    <col min="7" max="8" width="17.140625" customWidth="1"/>
    <col min="9" max="9" width="21.85546875" bestFit="1" customWidth="1"/>
  </cols>
  <sheetData>
    <row r="1" spans="1:17">
      <c r="A1" s="1" t="s">
        <v>0</v>
      </c>
      <c r="B1" t="s">
        <v>121</v>
      </c>
    </row>
    <row r="2" spans="1:17">
      <c r="A2" s="1" t="s">
        <v>1</v>
      </c>
      <c r="B2" t="s">
        <v>13</v>
      </c>
    </row>
    <row r="3" spans="1:17">
      <c r="A3" s="1" t="s">
        <v>2</v>
      </c>
      <c r="B3" t="s">
        <v>32</v>
      </c>
    </row>
    <row r="4" spans="1:17">
      <c r="A4" s="1" t="s">
        <v>3</v>
      </c>
    </row>
    <row r="7" spans="1:17">
      <c r="A7" s="3"/>
      <c r="B7" s="5" t="s">
        <v>22</v>
      </c>
      <c r="C7" s="5" t="s">
        <v>14</v>
      </c>
      <c r="D7" s="5" t="s">
        <v>15</v>
      </c>
      <c r="E7" s="5"/>
      <c r="G7" s="115"/>
      <c r="I7" s="115"/>
    </row>
    <row r="8" spans="1:17">
      <c r="A8" s="2">
        <v>42094</v>
      </c>
      <c r="B8" s="11">
        <v>549.19397429887977</v>
      </c>
      <c r="C8" s="113">
        <v>359.68158105337409</v>
      </c>
      <c r="D8" s="11">
        <v>113.0040874350599</v>
      </c>
      <c r="E8" s="11"/>
      <c r="G8" s="101"/>
      <c r="I8" s="101"/>
      <c r="J8" s="12"/>
      <c r="M8" s="12"/>
      <c r="O8" s="24"/>
      <c r="P8" s="24"/>
      <c r="Q8" s="24"/>
    </row>
    <row r="9" spans="1:17">
      <c r="A9" s="2">
        <v>42185</v>
      </c>
      <c r="B9" s="11">
        <v>567.27353476995995</v>
      </c>
      <c r="C9" s="113">
        <v>375.16000665987093</v>
      </c>
      <c r="D9" s="11">
        <v>116.31756396442999</v>
      </c>
      <c r="E9" s="11"/>
      <c r="G9" s="101"/>
      <c r="I9" s="101"/>
      <c r="J9" s="12"/>
      <c r="M9" s="12"/>
      <c r="N9" s="24"/>
      <c r="O9" s="24"/>
      <c r="P9" s="24"/>
      <c r="Q9" s="24"/>
    </row>
    <row r="10" spans="1:17">
      <c r="A10" s="2">
        <v>42277</v>
      </c>
      <c r="B10" s="11">
        <v>589.68489714032307</v>
      </c>
      <c r="C10" s="113">
        <v>396.06302227413204</v>
      </c>
      <c r="D10" s="11">
        <v>93.283219219935702</v>
      </c>
      <c r="E10" s="11"/>
      <c r="G10" s="101"/>
      <c r="I10" s="101"/>
      <c r="J10" s="12"/>
      <c r="M10" s="12"/>
      <c r="N10" s="24"/>
      <c r="O10" s="24"/>
      <c r="P10" s="24"/>
      <c r="Q10" s="24"/>
    </row>
    <row r="11" spans="1:17">
      <c r="A11" s="2">
        <v>42369</v>
      </c>
      <c r="B11" s="11">
        <v>610.42821573317792</v>
      </c>
      <c r="C11" s="113">
        <v>413.28949414130341</v>
      </c>
      <c r="D11" s="11">
        <v>95.677396589179295</v>
      </c>
      <c r="E11" s="11"/>
      <c r="G11" s="101"/>
      <c r="I11" s="101"/>
      <c r="J11" s="12"/>
      <c r="M11" s="12"/>
      <c r="N11" s="24"/>
      <c r="O11" s="24"/>
      <c r="P11" s="24"/>
      <c r="Q11" s="24"/>
    </row>
    <row r="12" spans="1:17">
      <c r="A12" s="2">
        <v>42460</v>
      </c>
      <c r="B12" s="11">
        <v>620.04310147968522</v>
      </c>
      <c r="C12" s="113">
        <v>422.16077788319046</v>
      </c>
      <c r="D12" s="11">
        <v>95.6258286340137</v>
      </c>
      <c r="E12" s="11"/>
      <c r="G12" s="101"/>
      <c r="I12" s="101"/>
      <c r="J12" s="12"/>
      <c r="M12" s="12"/>
      <c r="N12" s="24"/>
      <c r="O12" s="24"/>
      <c r="P12" s="24"/>
      <c r="Q12" s="24"/>
    </row>
    <row r="13" spans="1:17">
      <c r="A13" s="2">
        <v>42551</v>
      </c>
      <c r="B13" s="11">
        <v>635.8867319782039</v>
      </c>
      <c r="C13" s="113">
        <v>435.37346597528438</v>
      </c>
      <c r="D13" s="11">
        <v>97.027879149278093</v>
      </c>
      <c r="E13" s="11"/>
      <c r="G13" s="101"/>
      <c r="I13" s="101"/>
      <c r="J13" s="12"/>
      <c r="M13" s="12"/>
      <c r="N13" s="24"/>
      <c r="O13" s="24"/>
      <c r="P13" s="24"/>
      <c r="Q13" s="24"/>
    </row>
    <row r="14" spans="1:17">
      <c r="A14" s="2">
        <v>42643</v>
      </c>
      <c r="B14" s="11">
        <v>646.91425559564436</v>
      </c>
      <c r="C14" s="113">
        <v>444.62002947405301</v>
      </c>
      <c r="D14" s="11">
        <v>97.647542904873006</v>
      </c>
      <c r="E14" s="11"/>
      <c r="G14" s="101"/>
      <c r="I14" s="101"/>
      <c r="J14" s="13"/>
      <c r="M14" s="12"/>
      <c r="N14" s="24"/>
      <c r="O14" s="24"/>
      <c r="P14" s="24"/>
      <c r="Q14" s="24"/>
    </row>
    <row r="15" spans="1:17">
      <c r="A15" s="2">
        <v>42735</v>
      </c>
      <c r="B15" s="11">
        <v>645.25902872164806</v>
      </c>
      <c r="C15" s="113">
        <v>443.0811302054542</v>
      </c>
      <c r="D15" s="11">
        <v>97.542297577536317</v>
      </c>
      <c r="E15" s="11"/>
      <c r="G15" s="101"/>
      <c r="I15" s="101"/>
      <c r="J15" s="13"/>
      <c r="M15" s="12"/>
      <c r="N15" s="24"/>
      <c r="O15" s="24"/>
      <c r="P15" s="24"/>
      <c r="Q15" s="24"/>
    </row>
    <row r="16" spans="1:17">
      <c r="A16" s="2">
        <v>42825</v>
      </c>
      <c r="B16" s="11">
        <v>663.47406973012232</v>
      </c>
      <c r="C16" s="113">
        <v>460.20814030634233</v>
      </c>
      <c r="D16" s="11">
        <v>98.215937333608196</v>
      </c>
      <c r="E16" s="11"/>
      <c r="G16" s="101"/>
      <c r="I16" s="101"/>
      <c r="J16" s="13"/>
      <c r="M16" s="12"/>
      <c r="N16" s="24"/>
      <c r="O16" s="24"/>
      <c r="P16" s="24"/>
      <c r="Q16" s="24"/>
    </row>
    <row r="17" spans="1:17">
      <c r="A17" s="2">
        <v>42916</v>
      </c>
      <c r="B17" s="11">
        <v>685.17776867514613</v>
      </c>
      <c r="C17" s="113">
        <v>478.13006853908894</v>
      </c>
      <c r="D17" s="11">
        <v>100.27730783463269</v>
      </c>
      <c r="E17" s="11"/>
      <c r="G17" s="101"/>
      <c r="I17" s="101"/>
      <c r="J17" s="13"/>
      <c r="M17" s="12"/>
      <c r="N17" s="24"/>
      <c r="O17" s="24"/>
      <c r="P17" s="24"/>
      <c r="Q17" s="24"/>
    </row>
    <row r="18" spans="1:17">
      <c r="A18" s="2">
        <v>43008</v>
      </c>
      <c r="B18" s="11">
        <v>702.7207367892853</v>
      </c>
      <c r="C18" s="113">
        <v>495.33404566442914</v>
      </c>
      <c r="D18" s="11">
        <v>99.757644369177612</v>
      </c>
      <c r="E18" s="11"/>
      <c r="G18" s="101"/>
      <c r="I18" s="101"/>
      <c r="J18" s="13"/>
      <c r="M18" s="12"/>
      <c r="N18" s="24"/>
      <c r="O18" s="24"/>
      <c r="P18" s="24"/>
      <c r="Q18" s="24"/>
    </row>
    <row r="19" spans="1:17">
      <c r="A19" s="2">
        <v>43100</v>
      </c>
      <c r="B19" s="11">
        <v>722.78587880133568</v>
      </c>
      <c r="C19" s="113">
        <v>515.40490203173886</v>
      </c>
      <c r="D19" s="11">
        <v>99.085208764517603</v>
      </c>
      <c r="E19" s="11"/>
      <c r="G19" s="101"/>
      <c r="I19" s="101"/>
      <c r="J19" s="13"/>
      <c r="M19" s="12"/>
      <c r="N19" s="24"/>
      <c r="O19" s="24"/>
      <c r="P19" s="24"/>
      <c r="Q19" s="24"/>
    </row>
    <row r="20" spans="1:17">
      <c r="A20" s="2">
        <v>43190</v>
      </c>
      <c r="B20" s="11">
        <v>738.98468428876765</v>
      </c>
      <c r="C20" s="113">
        <v>530.80659214801153</v>
      </c>
      <c r="D20" s="11">
        <v>99.478234619207996</v>
      </c>
      <c r="E20" s="11"/>
      <c r="G20" s="101"/>
      <c r="I20" s="101"/>
      <c r="J20" s="13"/>
      <c r="M20" s="12"/>
      <c r="N20" s="24"/>
      <c r="O20" s="24"/>
      <c r="P20" s="24"/>
      <c r="Q20" s="24"/>
    </row>
    <row r="21" spans="1:17">
      <c r="A21" s="2">
        <v>43281</v>
      </c>
      <c r="B21" s="11">
        <v>753.86303694966625</v>
      </c>
      <c r="C21" s="113">
        <v>543.8311153417776</v>
      </c>
      <c r="D21" s="11">
        <v>100.8165002503637</v>
      </c>
      <c r="E21" s="11"/>
      <c r="G21" s="101"/>
      <c r="I21" s="101"/>
      <c r="J21" s="13"/>
      <c r="M21" s="12"/>
      <c r="N21" s="24"/>
      <c r="O21" s="24"/>
      <c r="P21" s="24"/>
      <c r="Q21" s="24"/>
    </row>
    <row r="22" spans="1:17">
      <c r="A22" s="2">
        <v>43373</v>
      </c>
      <c r="B22" s="11">
        <v>767.40201338854911</v>
      </c>
      <c r="C22" s="113">
        <v>557.29782138405449</v>
      </c>
      <c r="D22" s="11">
        <v>100.47878618381159</v>
      </c>
      <c r="E22" s="11"/>
      <c r="G22" s="101"/>
      <c r="I22" s="101"/>
      <c r="J22" s="13"/>
      <c r="M22" s="12"/>
      <c r="N22" s="24"/>
      <c r="O22" s="24"/>
      <c r="P22" s="24"/>
      <c r="Q22" s="24"/>
    </row>
    <row r="23" spans="1:17">
      <c r="A23" s="2">
        <v>43465</v>
      </c>
      <c r="B23" s="11">
        <v>782.25977221537016</v>
      </c>
      <c r="C23" s="113">
        <v>572.86925664686726</v>
      </c>
      <c r="D23" s="11">
        <v>99.4451355406499</v>
      </c>
      <c r="E23" s="11"/>
      <c r="G23" s="101"/>
      <c r="I23" s="101"/>
      <c r="J23" s="13"/>
      <c r="M23" s="12"/>
      <c r="N23" s="24"/>
      <c r="O23" s="24"/>
      <c r="P23" s="24"/>
      <c r="Q23" s="24"/>
    </row>
    <row r="24" spans="1:17">
      <c r="A24" s="2">
        <v>43555</v>
      </c>
      <c r="B24" s="11">
        <v>792.88651995644955</v>
      </c>
      <c r="C24" s="113">
        <v>581.79245731192668</v>
      </c>
      <c r="D24" s="11">
        <v>101.0014406988666</v>
      </c>
      <c r="E24" s="11"/>
      <c r="G24" s="101"/>
      <c r="I24" s="101"/>
      <c r="J24" s="13"/>
      <c r="M24" s="12"/>
      <c r="N24" s="24"/>
      <c r="O24" s="24"/>
      <c r="P24" s="24"/>
      <c r="Q24" s="24"/>
    </row>
    <row r="25" spans="1:17">
      <c r="A25" s="2">
        <v>43646</v>
      </c>
      <c r="B25" s="11">
        <v>810.50273637927251</v>
      </c>
      <c r="C25" s="113">
        <v>597.40170245767729</v>
      </c>
      <c r="D25" s="11">
        <v>101.7728201793753</v>
      </c>
      <c r="E25" s="11"/>
      <c r="G25" s="101"/>
      <c r="I25" s="101"/>
      <c r="J25" s="13"/>
      <c r="M25" s="12"/>
      <c r="N25" s="24"/>
      <c r="O25" s="24"/>
      <c r="P25" s="24"/>
      <c r="Q25" s="24"/>
    </row>
    <row r="26" spans="1:17">
      <c r="A26" s="2">
        <v>43738</v>
      </c>
      <c r="B26" s="11">
        <v>824.39598331572427</v>
      </c>
      <c r="C26" s="113">
        <v>609.45323224421531</v>
      </c>
      <c r="D26" s="8">
        <v>102.9044681368306</v>
      </c>
      <c r="E26" s="8"/>
      <c r="G26" s="101"/>
      <c r="I26" s="101"/>
      <c r="N26" s="24"/>
      <c r="O26" s="24"/>
      <c r="P26" s="24"/>
      <c r="Q26" s="24"/>
    </row>
    <row r="27" spans="1:17">
      <c r="A27" s="2">
        <v>43830</v>
      </c>
      <c r="B27" s="11">
        <v>838.32569195092435</v>
      </c>
      <c r="C27" s="113">
        <v>622.13476551550571</v>
      </c>
      <c r="D27" s="8">
        <v>104.57698209258889</v>
      </c>
      <c r="E27" s="8"/>
      <c r="G27" s="101"/>
      <c r="I27" s="101"/>
      <c r="N27" s="24"/>
      <c r="O27" s="24"/>
      <c r="P27" s="24"/>
      <c r="Q27" s="24"/>
    </row>
    <row r="28" spans="1:17">
      <c r="A28" s="2">
        <v>43921</v>
      </c>
      <c r="B28" s="11">
        <v>852.60392980383403</v>
      </c>
      <c r="C28" s="113">
        <v>633.42263934900427</v>
      </c>
      <c r="D28" s="8">
        <v>106.6109256573224</v>
      </c>
      <c r="E28" s="8"/>
      <c r="G28" s="101"/>
      <c r="I28" s="101"/>
      <c r="N28" s="24"/>
      <c r="O28" s="24"/>
      <c r="P28" s="24"/>
      <c r="Q28" s="24"/>
    </row>
    <row r="29" spans="1:17">
      <c r="A29" s="2">
        <v>44012</v>
      </c>
      <c r="B29" s="11">
        <v>872.93206478878267</v>
      </c>
      <c r="C29" s="113">
        <v>644.55360833878319</v>
      </c>
      <c r="D29" s="25">
        <v>114.11270889704319</v>
      </c>
      <c r="E29" s="25"/>
      <c r="G29" s="116"/>
      <c r="I29" s="101"/>
      <c r="N29" s="24"/>
      <c r="O29" s="24"/>
      <c r="P29" s="24"/>
      <c r="Q29" s="24"/>
    </row>
    <row r="30" spans="1:17">
      <c r="A30" s="2">
        <v>44104</v>
      </c>
      <c r="B30" s="11">
        <v>892.33193299187315</v>
      </c>
      <c r="C30" s="113">
        <v>656.06051856613863</v>
      </c>
      <c r="D30" s="25">
        <v>120.5077126258339</v>
      </c>
      <c r="E30" s="25"/>
      <c r="G30" s="116"/>
      <c r="I30" s="101"/>
      <c r="N30" s="24"/>
      <c r="O30" s="24"/>
      <c r="P30" s="24"/>
      <c r="Q30" s="24"/>
    </row>
    <row r="31" spans="1:17">
      <c r="A31" s="2">
        <v>44196</v>
      </c>
      <c r="B31" s="11">
        <v>915.55707557273547</v>
      </c>
      <c r="C31" s="113">
        <v>673.34291777086924</v>
      </c>
      <c r="D31" s="25">
        <v>125.37079983812129</v>
      </c>
      <c r="E31" s="25"/>
      <c r="G31" s="116"/>
      <c r="I31" s="101"/>
      <c r="N31" s="24"/>
      <c r="O31" s="24"/>
      <c r="P31" s="24"/>
      <c r="Q31" s="24"/>
    </row>
    <row r="32" spans="1:17">
      <c r="A32" s="2">
        <v>44286</v>
      </c>
      <c r="B32" s="11">
        <v>934.99983720953207</v>
      </c>
      <c r="C32" s="113">
        <v>688.89416531699953</v>
      </c>
      <c r="D32" s="26">
        <v>129.35427177584799</v>
      </c>
      <c r="E32" s="26"/>
      <c r="G32" s="116"/>
      <c r="I32" s="101"/>
      <c r="K32" s="112"/>
      <c r="N32" s="24"/>
      <c r="O32" s="24"/>
      <c r="P32" s="24"/>
      <c r="Q32" s="24"/>
    </row>
    <row r="33" spans="1:17">
      <c r="A33" s="2">
        <v>44377</v>
      </c>
      <c r="B33" s="11">
        <v>955.84049011050206</v>
      </c>
      <c r="C33" s="113">
        <v>702.87880350599971</v>
      </c>
      <c r="D33" s="26">
        <v>134.3418273056316</v>
      </c>
      <c r="E33" s="26"/>
      <c r="G33" s="116"/>
      <c r="I33" s="101"/>
      <c r="K33" s="112"/>
      <c r="N33" s="24"/>
      <c r="O33" s="24"/>
      <c r="P33" s="24"/>
      <c r="Q33" s="24"/>
    </row>
    <row r="34" spans="1:17">
      <c r="A34" s="2">
        <v>44469</v>
      </c>
      <c r="B34" s="26">
        <v>974.29851934463431</v>
      </c>
      <c r="C34" s="113">
        <v>716.86820765899961</v>
      </c>
      <c r="D34" s="26">
        <v>138.41670817420788</v>
      </c>
      <c r="E34" s="26"/>
      <c r="G34" s="116"/>
      <c r="I34" s="101"/>
      <c r="K34" s="112"/>
    </row>
    <row r="35" spans="1:17">
      <c r="A35" s="2">
        <v>44561</v>
      </c>
      <c r="B35" s="50">
        <v>1000.5747518757961</v>
      </c>
      <c r="C35" s="113">
        <v>733.2874101039996</v>
      </c>
      <c r="D35" s="50">
        <v>147.52307742390329</v>
      </c>
      <c r="E35" s="50"/>
      <c r="G35" s="116"/>
      <c r="I35" s="101"/>
      <c r="K35" s="112"/>
    </row>
    <row r="36" spans="1:17">
      <c r="A36" s="2">
        <v>44651</v>
      </c>
      <c r="B36" s="50">
        <v>1032.35101414305</v>
      </c>
      <c r="C36" s="113">
        <v>759.35832638200009</v>
      </c>
      <c r="D36" s="50">
        <v>153.67358742424989</v>
      </c>
      <c r="E36" s="50"/>
      <c r="G36" s="116"/>
      <c r="I36" s="101"/>
      <c r="K36" s="112"/>
    </row>
    <row r="37" spans="1:17">
      <c r="A37" s="2">
        <v>44742</v>
      </c>
      <c r="B37" s="50">
        <v>1057.7740269401684</v>
      </c>
      <c r="C37" s="113">
        <v>775.11780773799978</v>
      </c>
      <c r="D37" s="50">
        <v>161.57982973615751</v>
      </c>
      <c r="E37" s="50"/>
      <c r="G37" s="116"/>
      <c r="I37" s="101"/>
      <c r="K37" s="112"/>
    </row>
    <row r="38" spans="1:17">
      <c r="A38" s="58">
        <v>44834</v>
      </c>
      <c r="B38" s="83">
        <v>1080.7605262470938</v>
      </c>
      <c r="C38" s="113">
        <v>783.96648673599975</v>
      </c>
      <c r="D38" s="83">
        <v>167.39235815633029</v>
      </c>
      <c r="E38" s="83"/>
      <c r="G38" s="116"/>
      <c r="I38" s="101"/>
      <c r="K38" s="112"/>
    </row>
    <row r="39" spans="1:17">
      <c r="A39" s="58">
        <v>44926</v>
      </c>
      <c r="B39" s="83">
        <v>1104.1345501406199</v>
      </c>
      <c r="C39" s="113">
        <v>797.40540285599968</v>
      </c>
      <c r="D39" s="83">
        <v>177.3646054304289</v>
      </c>
      <c r="E39" s="83"/>
      <c r="G39" s="116"/>
      <c r="I39" s="101"/>
    </row>
    <row r="40" spans="1:17">
      <c r="A40" s="120">
        <v>45016</v>
      </c>
      <c r="B40" s="122">
        <v>1106.7144465058009</v>
      </c>
      <c r="C40" s="122">
        <v>797.6677224647168</v>
      </c>
      <c r="D40" s="122">
        <v>179.87343379355642</v>
      </c>
      <c r="E40" s="122"/>
      <c r="G40" s="116"/>
    </row>
    <row r="41" spans="1:17">
      <c r="A41" s="120">
        <v>45107</v>
      </c>
      <c r="B41" s="122">
        <v>1119.5353682108093</v>
      </c>
      <c r="C41" s="122">
        <v>806.34184667009947</v>
      </c>
      <c r="D41" s="122">
        <v>183.5386143989879</v>
      </c>
      <c r="E41" s="122"/>
      <c r="G41" s="116"/>
    </row>
    <row r="43" spans="1:17">
      <c r="B43" s="31"/>
      <c r="C43" s="31"/>
      <c r="D43" s="31"/>
      <c r="E43" s="31"/>
      <c r="F43" s="31"/>
      <c r="G43" s="31"/>
      <c r="H43" s="31"/>
      <c r="I43" s="31"/>
    </row>
    <row r="45" spans="1:17">
      <c r="B45" s="116"/>
      <c r="C45" s="116"/>
      <c r="D45" s="116"/>
      <c r="E45" s="116"/>
    </row>
    <row r="46" spans="1:17">
      <c r="B46" s="116"/>
      <c r="C46" s="116"/>
      <c r="D46" s="116"/>
      <c r="E46" s="116"/>
    </row>
    <row r="47" spans="1:17">
      <c r="B47" s="116"/>
      <c r="C47" s="116"/>
      <c r="D47" s="116"/>
      <c r="E47" s="116"/>
    </row>
    <row r="48" spans="1:17">
      <c r="B48" s="116"/>
      <c r="C48" s="116"/>
      <c r="D48" s="116"/>
      <c r="E48" s="116"/>
      <c r="F48" s="102"/>
      <c r="G48" s="102"/>
      <c r="H48" s="102"/>
      <c r="I48" s="102"/>
    </row>
    <row r="52" spans="6:6">
      <c r="F52" s="102"/>
    </row>
    <row r="53" spans="6:6">
      <c r="F53" s="10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46"/>
  <sheetViews>
    <sheetView workbookViewId="0">
      <selection activeCell="B2" sqref="B2"/>
    </sheetView>
  </sheetViews>
  <sheetFormatPr defaultRowHeight="15"/>
  <cols>
    <col min="1" max="1" width="10" customWidth="1"/>
    <col min="2" max="2" width="20.5703125" customWidth="1"/>
    <col min="3" max="3" width="11.5703125" bestFit="1" customWidth="1"/>
    <col min="6" max="6" width="10.85546875" customWidth="1"/>
  </cols>
  <sheetData>
    <row r="1" spans="1:29">
      <c r="A1" s="1" t="s">
        <v>0</v>
      </c>
      <c r="B1" t="s">
        <v>74</v>
      </c>
    </row>
    <row r="2" spans="1:29">
      <c r="A2" s="1" t="s">
        <v>1</v>
      </c>
      <c r="B2" t="s">
        <v>4</v>
      </c>
    </row>
    <row r="3" spans="1:29">
      <c r="A3" s="1" t="s">
        <v>2</v>
      </c>
      <c r="B3" t="s">
        <v>9</v>
      </c>
    </row>
    <row r="4" spans="1:29">
      <c r="A4" s="1" t="s">
        <v>3</v>
      </c>
      <c r="B4" t="s">
        <v>78</v>
      </c>
    </row>
    <row r="7" spans="1:29">
      <c r="A7" s="3"/>
      <c r="B7" s="5" t="s">
        <v>24</v>
      </c>
      <c r="C7" s="5" t="s">
        <v>25</v>
      </c>
    </row>
    <row r="8" spans="1:29">
      <c r="A8" s="2">
        <v>42094</v>
      </c>
      <c r="B8" s="8">
        <v>13.373053833983736</v>
      </c>
      <c r="C8" s="26">
        <v>13.373053833983736</v>
      </c>
      <c r="E8" s="28"/>
      <c r="H8" s="36"/>
    </row>
    <row r="9" spans="1:29">
      <c r="A9" s="2">
        <v>42185</v>
      </c>
      <c r="B9" s="25">
        <v>9.031357940334253</v>
      </c>
      <c r="C9" s="26">
        <v>11.202205887158994</v>
      </c>
      <c r="E9" s="28"/>
      <c r="F9" s="28"/>
      <c r="H9" s="46"/>
      <c r="I9" s="35"/>
      <c r="J9" s="24"/>
      <c r="K9" s="24"/>
      <c r="L9" s="24"/>
      <c r="M9" s="24"/>
      <c r="N9" s="24"/>
      <c r="O9" s="24"/>
      <c r="P9" s="24"/>
      <c r="Q9" s="24"/>
      <c r="R9" s="24"/>
      <c r="S9" s="24"/>
      <c r="T9" s="24"/>
      <c r="U9" s="24"/>
      <c r="V9" s="24"/>
      <c r="W9" s="24"/>
      <c r="X9" s="24"/>
      <c r="Y9" s="24"/>
      <c r="Z9" s="24"/>
      <c r="AA9" s="24"/>
      <c r="AB9" s="24"/>
      <c r="AC9" s="24"/>
    </row>
    <row r="10" spans="1:29">
      <c r="A10" s="2">
        <v>42277</v>
      </c>
      <c r="B10" s="25">
        <v>7.3136859348581194</v>
      </c>
      <c r="C10" s="26">
        <v>9.9060325697253688</v>
      </c>
      <c r="E10" s="28"/>
      <c r="F10" s="28"/>
      <c r="H10" s="46"/>
      <c r="I10" s="35"/>
    </row>
    <row r="11" spans="1:29">
      <c r="A11" s="2">
        <v>42369</v>
      </c>
      <c r="B11" s="25">
        <v>6.0445274844713826</v>
      </c>
      <c r="C11" s="26">
        <v>8.9406562984118718</v>
      </c>
      <c r="E11" s="28"/>
      <c r="F11" s="28"/>
      <c r="H11" s="46"/>
      <c r="I11" s="35"/>
    </row>
    <row r="12" spans="1:29">
      <c r="A12" s="2">
        <v>42460</v>
      </c>
      <c r="B12" s="25">
        <v>4.3164433456703843</v>
      </c>
      <c r="C12" s="26">
        <v>6.6765036763335353</v>
      </c>
      <c r="E12" s="28"/>
      <c r="F12" s="28"/>
      <c r="H12" s="46"/>
      <c r="I12" s="35"/>
    </row>
    <row r="13" spans="1:29">
      <c r="A13" s="2">
        <v>42551</v>
      </c>
      <c r="B13" s="25">
        <v>8.0462571515047845</v>
      </c>
      <c r="C13" s="26">
        <v>6.4302284791261677</v>
      </c>
      <c r="E13" s="28"/>
      <c r="F13" s="28"/>
      <c r="G13" s="24"/>
      <c r="H13" s="46"/>
      <c r="I13" s="35"/>
      <c r="J13" s="24"/>
      <c r="K13" s="24"/>
      <c r="L13" s="24"/>
      <c r="M13" s="24"/>
      <c r="N13" s="24"/>
      <c r="O13" s="24"/>
      <c r="P13" s="24"/>
      <c r="Q13" s="24"/>
      <c r="R13" s="24"/>
      <c r="S13" s="24"/>
      <c r="T13" s="24"/>
      <c r="U13" s="24"/>
      <c r="V13" s="24"/>
      <c r="W13" s="24"/>
      <c r="X13" s="24"/>
      <c r="Y13" s="24"/>
      <c r="Z13" s="24"/>
      <c r="AA13" s="24"/>
      <c r="AB13" s="24"/>
    </row>
    <row r="14" spans="1:29">
      <c r="A14" s="2">
        <v>42643</v>
      </c>
      <c r="B14" s="25">
        <v>7.1778649050378771</v>
      </c>
      <c r="C14" s="26">
        <v>6.3962732216711071</v>
      </c>
      <c r="E14" s="28"/>
      <c r="F14" s="28"/>
      <c r="G14" s="24"/>
      <c r="H14" s="46"/>
      <c r="I14" s="35"/>
      <c r="J14" s="24"/>
      <c r="K14" s="24"/>
      <c r="L14" s="24"/>
      <c r="M14" s="24"/>
      <c r="N14" s="24"/>
      <c r="O14" s="24"/>
      <c r="P14" s="24"/>
      <c r="Q14" s="24"/>
      <c r="R14" s="24"/>
      <c r="S14" s="24"/>
      <c r="T14" s="24"/>
      <c r="U14" s="24"/>
      <c r="V14" s="24"/>
      <c r="W14" s="24"/>
      <c r="X14" s="24"/>
      <c r="Y14" s="24"/>
      <c r="Z14" s="24"/>
      <c r="AA14" s="24"/>
      <c r="AB14" s="24"/>
    </row>
    <row r="15" spans="1:29">
      <c r="A15" s="2">
        <v>42735</v>
      </c>
      <c r="B15" s="25">
        <v>5.665325980764452</v>
      </c>
      <c r="C15" s="26">
        <v>6.3014728457443745</v>
      </c>
      <c r="E15" s="28"/>
      <c r="F15" s="28"/>
      <c r="H15" s="46"/>
      <c r="I15" s="35"/>
    </row>
    <row r="16" spans="1:29">
      <c r="A16" s="2">
        <v>42825</v>
      </c>
      <c r="B16" s="25">
        <v>13.414860951360295</v>
      </c>
      <c r="C16" s="26">
        <v>8.576077247166852</v>
      </c>
      <c r="E16" s="28"/>
      <c r="F16" s="28"/>
      <c r="H16" s="46"/>
      <c r="I16" s="35"/>
    </row>
    <row r="17" spans="1:9">
      <c r="A17" s="2">
        <v>42916</v>
      </c>
      <c r="B17" s="25">
        <v>9.2657991014093675</v>
      </c>
      <c r="C17" s="26">
        <v>8.8809627346429991</v>
      </c>
      <c r="E17" s="28"/>
      <c r="F17" s="28"/>
      <c r="H17" s="46"/>
      <c r="I17" s="35"/>
    </row>
    <row r="18" spans="1:9">
      <c r="A18" s="2">
        <v>43008</v>
      </c>
      <c r="B18" s="25">
        <v>7.884837643799127</v>
      </c>
      <c r="C18" s="26">
        <v>9.0577059193333103</v>
      </c>
      <c r="E18" s="28"/>
      <c r="F18" s="28"/>
      <c r="H18" s="46"/>
      <c r="I18" s="35"/>
    </row>
    <row r="19" spans="1:9">
      <c r="A19" s="2">
        <v>43100</v>
      </c>
      <c r="B19" s="25">
        <v>7.0067729137138839</v>
      </c>
      <c r="C19" s="26">
        <v>9.393067652570668</v>
      </c>
      <c r="E19" s="28"/>
      <c r="F19" s="28"/>
      <c r="H19" s="46"/>
      <c r="I19" s="35"/>
    </row>
    <row r="20" spans="1:9">
      <c r="A20" s="2">
        <v>43190</v>
      </c>
      <c r="B20" s="25">
        <v>12.70424330506216</v>
      </c>
      <c r="C20" s="50">
        <v>9.2154132409961349</v>
      </c>
      <c r="E20" s="28"/>
      <c r="F20" s="28"/>
      <c r="H20" s="46"/>
      <c r="I20" s="35"/>
    </row>
    <row r="21" spans="1:9">
      <c r="A21" s="2">
        <v>43281</v>
      </c>
      <c r="B21" s="50">
        <v>8.3430045941280966</v>
      </c>
      <c r="C21" s="50">
        <v>8.9847146141758181</v>
      </c>
      <c r="E21" s="28"/>
      <c r="F21" s="28"/>
      <c r="H21" s="46"/>
      <c r="I21" s="35"/>
    </row>
    <row r="22" spans="1:9">
      <c r="A22" s="2">
        <v>43373</v>
      </c>
      <c r="B22" s="50">
        <v>7.1952032404457968</v>
      </c>
      <c r="C22" s="50">
        <v>8.8123060133374853</v>
      </c>
      <c r="E22" s="28"/>
      <c r="F22" s="28"/>
      <c r="H22" s="46"/>
      <c r="I22" s="35"/>
    </row>
    <row r="23" spans="1:9">
      <c r="A23" s="2">
        <v>43465</v>
      </c>
      <c r="B23" s="50">
        <v>6.2835070064624006</v>
      </c>
      <c r="C23" s="50">
        <v>8.6314895365246134</v>
      </c>
      <c r="E23" s="28"/>
      <c r="F23" s="28"/>
      <c r="H23" s="46"/>
      <c r="I23" s="35"/>
    </row>
    <row r="24" spans="1:9">
      <c r="A24" s="2">
        <v>43555</v>
      </c>
      <c r="B24" s="50">
        <v>15.485449389153727</v>
      </c>
      <c r="C24" s="50">
        <v>9.3267910575475046</v>
      </c>
      <c r="E24" s="28"/>
      <c r="F24" s="28"/>
      <c r="H24" s="46"/>
      <c r="I24" s="35"/>
    </row>
    <row r="25" spans="1:9">
      <c r="A25" s="2">
        <v>43646</v>
      </c>
      <c r="B25" s="50">
        <v>10.187092449180934</v>
      </c>
      <c r="C25" s="50">
        <v>9.7878130213107148</v>
      </c>
      <c r="E25" s="28"/>
      <c r="F25" s="28"/>
      <c r="H25" s="46"/>
      <c r="I25" s="35"/>
    </row>
    <row r="26" spans="1:9">
      <c r="A26" s="2">
        <v>43738</v>
      </c>
      <c r="B26" s="50">
        <v>9.0256720634338681</v>
      </c>
      <c r="C26" s="50">
        <v>10.245430227057733</v>
      </c>
      <c r="E26" s="28"/>
      <c r="F26" s="28"/>
      <c r="H26" s="46"/>
      <c r="I26" s="35"/>
    </row>
    <row r="27" spans="1:9">
      <c r="A27" s="2">
        <v>43830</v>
      </c>
      <c r="B27" s="50">
        <v>7.9091709444152958</v>
      </c>
      <c r="C27" s="50">
        <v>10.651846211545955</v>
      </c>
      <c r="E27" s="28"/>
      <c r="F27" s="28"/>
      <c r="H27" s="46"/>
      <c r="I27" s="35"/>
    </row>
    <row r="28" spans="1:9">
      <c r="A28" s="2">
        <v>43921</v>
      </c>
      <c r="B28" s="50">
        <v>3.1591794831877933</v>
      </c>
      <c r="C28" s="50">
        <v>7.5702787350544725</v>
      </c>
      <c r="E28" s="28"/>
      <c r="F28" s="28"/>
      <c r="H28" s="46"/>
      <c r="I28" s="35"/>
    </row>
    <row r="29" spans="1:9">
      <c r="A29" s="2">
        <v>44012</v>
      </c>
      <c r="B29" s="50">
        <v>4.3019270177073263</v>
      </c>
      <c r="C29" s="50">
        <v>6.0989873771860701</v>
      </c>
      <c r="E29" s="28"/>
      <c r="F29" s="28"/>
      <c r="H29" s="46"/>
      <c r="I29" s="35"/>
    </row>
    <row r="30" spans="1:9">
      <c r="A30" s="2">
        <v>44104</v>
      </c>
      <c r="B30" s="50">
        <v>5.6272182736970668</v>
      </c>
      <c r="C30" s="50">
        <v>5.2493739297518704</v>
      </c>
      <c r="E30" s="28"/>
      <c r="F30" s="28"/>
      <c r="H30" s="46"/>
      <c r="I30" s="35"/>
    </row>
    <row r="31" spans="1:9">
      <c r="A31" s="2">
        <v>44196</v>
      </c>
      <c r="B31" s="50">
        <v>5.8995496276436201</v>
      </c>
      <c r="C31" s="50">
        <v>4.7469686005589518</v>
      </c>
      <c r="E31" s="28"/>
      <c r="F31" s="28"/>
      <c r="H31" s="46"/>
      <c r="I31" s="35"/>
    </row>
    <row r="32" spans="1:9">
      <c r="A32" s="2">
        <v>44286</v>
      </c>
      <c r="B32" s="50">
        <v>11.921164237789919</v>
      </c>
      <c r="C32" s="50">
        <v>6.9374647892094821</v>
      </c>
      <c r="E32" s="28"/>
      <c r="F32" s="28"/>
      <c r="H32" s="46"/>
      <c r="I32" s="35"/>
    </row>
    <row r="33" spans="1:9">
      <c r="A33" s="2">
        <v>44377</v>
      </c>
      <c r="B33" s="50">
        <v>9.3287670626652286</v>
      </c>
      <c r="C33" s="50">
        <v>8.194174800448959</v>
      </c>
      <c r="E33" s="28"/>
      <c r="F33" s="28"/>
      <c r="H33" s="46"/>
      <c r="I33" s="35"/>
    </row>
    <row r="34" spans="1:9">
      <c r="A34" s="2">
        <v>44469</v>
      </c>
      <c r="B34" s="50">
        <v>8.4961719988654245</v>
      </c>
      <c r="C34" s="50">
        <v>8.9114132317410473</v>
      </c>
      <c r="E34" s="28"/>
      <c r="F34" s="28"/>
      <c r="H34" s="46"/>
      <c r="I34" s="35"/>
    </row>
    <row r="35" spans="1:9">
      <c r="A35" s="2">
        <v>44561</v>
      </c>
      <c r="B35" s="50">
        <v>8.685301218921424</v>
      </c>
      <c r="C35" s="50">
        <v>9.6078511295604976</v>
      </c>
      <c r="E35" s="28"/>
      <c r="F35" s="28"/>
      <c r="G35" s="28"/>
      <c r="H35" s="46"/>
      <c r="I35" s="35"/>
    </row>
    <row r="36" spans="1:9">
      <c r="A36" s="2">
        <v>44651</v>
      </c>
      <c r="B36" s="50">
        <v>12.27631912533746</v>
      </c>
      <c r="C36" s="50">
        <v>9.6966398514473848</v>
      </c>
      <c r="E36" s="28"/>
      <c r="F36" s="28"/>
      <c r="H36" s="46"/>
      <c r="I36" s="35"/>
    </row>
    <row r="37" spans="1:9">
      <c r="A37" s="2">
        <v>44742</v>
      </c>
      <c r="B37" s="50">
        <v>8.4744645506840488</v>
      </c>
      <c r="C37" s="50">
        <v>9.4830642234520894</v>
      </c>
      <c r="E37" s="28"/>
      <c r="F37" s="28"/>
      <c r="G37" s="28"/>
      <c r="H37" s="46"/>
      <c r="I37" s="35"/>
    </row>
    <row r="38" spans="1:9">
      <c r="A38" s="58">
        <v>44834</v>
      </c>
      <c r="B38" s="84">
        <v>7.9957735101259173</v>
      </c>
      <c r="C38" s="84">
        <v>9.3579646012672111</v>
      </c>
      <c r="F38" s="28"/>
      <c r="H38" s="46"/>
    </row>
    <row r="39" spans="1:9">
      <c r="A39" s="58">
        <v>44926</v>
      </c>
      <c r="B39" s="122">
        <v>8.0722167301285861</v>
      </c>
      <c r="C39" s="84">
        <v>9.1752718634508614</v>
      </c>
      <c r="D39" s="122"/>
      <c r="F39" s="28"/>
    </row>
    <row r="40" spans="1:9">
      <c r="A40" s="120">
        <v>45016</v>
      </c>
      <c r="B40" s="122">
        <v>17.681795657242056</v>
      </c>
      <c r="C40" s="122">
        <v>10.556062612045151</v>
      </c>
      <c r="D40" s="122"/>
    </row>
    <row r="41" spans="1:9">
      <c r="A41" s="120">
        <v>45107</v>
      </c>
      <c r="B41" s="122">
        <v>13.333331507448499</v>
      </c>
      <c r="C41" s="122">
        <v>11.7707793512363</v>
      </c>
      <c r="D41" s="122"/>
    </row>
    <row r="45" spans="1:9">
      <c r="C45" s="119"/>
    </row>
    <row r="46" spans="1:9">
      <c r="C46" s="119"/>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54"/>
  <sheetViews>
    <sheetView workbookViewId="0">
      <selection activeCell="B4" sqref="B4"/>
    </sheetView>
  </sheetViews>
  <sheetFormatPr defaultRowHeight="15"/>
  <cols>
    <col min="1" max="1" width="10" customWidth="1"/>
    <col min="2" max="2" width="20.5703125" customWidth="1"/>
    <col min="3" max="3" width="21.85546875" bestFit="1" customWidth="1"/>
    <col min="4" max="4" width="20.28515625" customWidth="1"/>
    <col min="5" max="5" width="21.85546875" bestFit="1" customWidth="1"/>
    <col min="6" max="6" width="11.7109375" customWidth="1"/>
    <col min="7" max="7" width="21.85546875" bestFit="1" customWidth="1"/>
    <col min="8" max="8" width="28.42578125" bestFit="1" customWidth="1"/>
    <col min="9" max="9" width="21.85546875" bestFit="1" customWidth="1"/>
  </cols>
  <sheetData>
    <row r="1" spans="1:16">
      <c r="A1" s="1" t="s">
        <v>0</v>
      </c>
      <c r="B1" t="s">
        <v>122</v>
      </c>
    </row>
    <row r="2" spans="1:16">
      <c r="A2" s="1" t="s">
        <v>1</v>
      </c>
      <c r="B2" t="s">
        <v>13</v>
      </c>
    </row>
    <row r="3" spans="1:16">
      <c r="A3" s="1" t="s">
        <v>2</v>
      </c>
      <c r="B3" t="s">
        <v>32</v>
      </c>
    </row>
    <row r="4" spans="1:16">
      <c r="A4" s="1" t="s">
        <v>3</v>
      </c>
    </row>
    <row r="7" spans="1:16">
      <c r="A7" s="3"/>
      <c r="B7" s="5" t="s">
        <v>22</v>
      </c>
      <c r="C7" s="5" t="s">
        <v>14</v>
      </c>
      <c r="D7" s="5" t="s">
        <v>15</v>
      </c>
      <c r="E7" s="5"/>
      <c r="G7" s="115"/>
      <c r="I7" s="115"/>
      <c r="J7" s="115"/>
    </row>
    <row r="8" spans="1:16">
      <c r="A8" s="2">
        <v>42094</v>
      </c>
      <c r="B8" s="11">
        <v>219.51538099999999</v>
      </c>
      <c r="C8" s="11">
        <v>78.341386999999997</v>
      </c>
      <c r="D8" s="11">
        <v>83.771371000000002</v>
      </c>
      <c r="E8" s="11"/>
      <c r="G8" s="62"/>
      <c r="I8" s="62"/>
      <c r="N8" s="24"/>
      <c r="O8" s="24"/>
      <c r="P8" s="24"/>
    </row>
    <row r="9" spans="1:16">
      <c r="A9" s="2">
        <v>42185</v>
      </c>
      <c r="B9" s="11">
        <v>224.649607</v>
      </c>
      <c r="C9" s="11">
        <v>81.759353000000004</v>
      </c>
      <c r="D9" s="11">
        <v>85.142178999999999</v>
      </c>
      <c r="E9" s="11"/>
      <c r="G9" s="62"/>
      <c r="I9" s="62"/>
      <c r="M9" s="24"/>
      <c r="N9" s="24"/>
      <c r="O9" s="24"/>
      <c r="P9" s="24"/>
    </row>
    <row r="10" spans="1:16">
      <c r="A10" s="2">
        <v>42277</v>
      </c>
      <c r="B10" s="11">
        <v>230.463818</v>
      </c>
      <c r="C10" s="11">
        <v>85.628628000000006</v>
      </c>
      <c r="D10" s="11">
        <v>86.583974999999995</v>
      </c>
      <c r="E10" s="11"/>
      <c r="G10" s="62"/>
      <c r="I10" s="62"/>
      <c r="M10" s="24"/>
      <c r="N10" s="24"/>
      <c r="O10" s="24"/>
      <c r="P10" s="24"/>
    </row>
    <row r="11" spans="1:16">
      <c r="A11" s="2">
        <v>42369</v>
      </c>
      <c r="B11" s="11">
        <v>239.20828700000001</v>
      </c>
      <c r="C11" s="11">
        <v>92.629639999999995</v>
      </c>
      <c r="D11" s="11">
        <v>87.024420000000006</v>
      </c>
      <c r="E11" s="11"/>
      <c r="G11" s="62"/>
      <c r="I11" s="62"/>
      <c r="M11" s="24"/>
      <c r="N11" s="24"/>
      <c r="O11" s="24"/>
      <c r="P11" s="24"/>
    </row>
    <row r="12" spans="1:16">
      <c r="A12" s="2">
        <v>42460</v>
      </c>
      <c r="B12" s="11">
        <v>245.89901499999999</v>
      </c>
      <c r="C12" s="11">
        <v>97.170739999999995</v>
      </c>
      <c r="D12" s="11">
        <v>88.332626000000005</v>
      </c>
      <c r="E12" s="11"/>
      <c r="G12" s="62"/>
      <c r="I12" s="62"/>
      <c r="M12" s="24"/>
      <c r="N12" s="24"/>
      <c r="O12" s="24"/>
      <c r="P12" s="24"/>
    </row>
    <row r="13" spans="1:16">
      <c r="A13" s="2">
        <v>42551</v>
      </c>
      <c r="B13" s="11">
        <v>256.03077999999999</v>
      </c>
      <c r="C13" s="11">
        <v>103.55643999999999</v>
      </c>
      <c r="D13" s="11">
        <v>90.934877999999998</v>
      </c>
      <c r="E13" s="11"/>
      <c r="G13" s="62"/>
      <c r="I13" s="62"/>
      <c r="M13" s="24"/>
      <c r="N13" s="24"/>
      <c r="O13" s="24"/>
      <c r="P13" s="24"/>
    </row>
    <row r="14" spans="1:16">
      <c r="A14" s="2">
        <v>42643</v>
      </c>
      <c r="B14" s="11">
        <v>262.08292</v>
      </c>
      <c r="C14" s="11">
        <v>107.86963299999999</v>
      </c>
      <c r="D14" s="11">
        <v>91.915502000000004</v>
      </c>
      <c r="E14" s="11"/>
      <c r="G14" s="62"/>
      <c r="I14" s="62"/>
      <c r="M14" s="24"/>
      <c r="N14" s="24"/>
      <c r="O14" s="24"/>
      <c r="P14" s="24"/>
    </row>
    <row r="15" spans="1:16">
      <c r="A15" s="2">
        <v>42735</v>
      </c>
      <c r="B15" s="11">
        <v>270.56258800000001</v>
      </c>
      <c r="C15" s="11">
        <v>114.1402146819799</v>
      </c>
      <c r="D15" s="11">
        <v>92.687934999999996</v>
      </c>
      <c r="E15" s="11"/>
      <c r="G15" s="62"/>
      <c r="I15" s="62"/>
      <c r="M15" s="24"/>
      <c r="N15" s="24"/>
      <c r="O15" s="24"/>
      <c r="P15" s="24"/>
    </row>
    <row r="16" spans="1:16">
      <c r="A16" s="2">
        <v>42825</v>
      </c>
      <c r="B16" s="11">
        <v>275.24334900000002</v>
      </c>
      <c r="C16" s="11">
        <v>116.49568347381989</v>
      </c>
      <c r="D16" s="11">
        <v>94.601230000000001</v>
      </c>
      <c r="E16" s="11"/>
      <c r="G16" s="62"/>
      <c r="I16" s="62"/>
      <c r="M16" s="24"/>
      <c r="N16" s="24"/>
      <c r="O16" s="24"/>
      <c r="P16" s="24"/>
    </row>
    <row r="17" spans="1:16">
      <c r="A17" s="2">
        <v>42916</v>
      </c>
      <c r="B17" s="11">
        <v>279.70633500000002</v>
      </c>
      <c r="C17" s="11">
        <v>119.19112607529991</v>
      </c>
      <c r="D17" s="11">
        <v>95.923330000000007</v>
      </c>
      <c r="E17" s="11"/>
      <c r="G17" s="62"/>
      <c r="I17" s="62"/>
      <c r="M17" s="24"/>
      <c r="N17" s="24"/>
      <c r="O17" s="24"/>
      <c r="P17" s="24"/>
    </row>
    <row r="18" spans="1:16">
      <c r="A18" s="2">
        <v>43008</v>
      </c>
      <c r="B18" s="11">
        <v>284.86177800000002</v>
      </c>
      <c r="C18" s="11">
        <v>121.69849924981989</v>
      </c>
      <c r="D18" s="11">
        <v>98.140995000000004</v>
      </c>
      <c r="E18" s="11"/>
      <c r="G18" s="62"/>
      <c r="I18" s="62"/>
      <c r="M18" s="24"/>
      <c r="N18" s="24"/>
      <c r="O18" s="24"/>
      <c r="P18" s="24"/>
    </row>
    <row r="19" spans="1:16">
      <c r="A19" s="2">
        <v>43100</v>
      </c>
      <c r="B19" s="11">
        <v>288.253176</v>
      </c>
      <c r="C19" s="11">
        <v>124.61743106877989</v>
      </c>
      <c r="D19" s="11">
        <v>98.264778000000007</v>
      </c>
      <c r="E19" s="11"/>
      <c r="G19" s="62"/>
      <c r="I19" s="62"/>
      <c r="M19" s="24"/>
      <c r="N19" s="24"/>
      <c r="O19" s="24"/>
      <c r="P19" s="24"/>
    </row>
    <row r="20" spans="1:16">
      <c r="A20" s="2">
        <v>43190</v>
      </c>
      <c r="B20" s="51">
        <v>293.60441300000002</v>
      </c>
      <c r="C20" s="51">
        <v>126.30498900000001</v>
      </c>
      <c r="D20" s="51">
        <v>100.958507</v>
      </c>
      <c r="E20" s="51"/>
      <c r="G20" s="62"/>
      <c r="I20" s="62"/>
      <c r="M20" s="24"/>
      <c r="N20" s="24"/>
      <c r="O20" s="24"/>
      <c r="P20" s="24"/>
    </row>
    <row r="21" spans="1:16">
      <c r="A21" s="2">
        <v>43281</v>
      </c>
      <c r="B21" s="51">
        <v>300.61502100000001</v>
      </c>
      <c r="C21" s="51">
        <v>129.373245</v>
      </c>
      <c r="D21" s="51">
        <v>103.528133</v>
      </c>
      <c r="E21" s="51"/>
      <c r="G21" s="62"/>
      <c r="I21" s="62"/>
      <c r="M21" s="24"/>
      <c r="N21" s="24"/>
      <c r="O21" s="24"/>
      <c r="P21" s="24"/>
    </row>
    <row r="22" spans="1:16">
      <c r="A22" s="2">
        <v>43373</v>
      </c>
      <c r="B22" s="51">
        <v>306.32586959626991</v>
      </c>
      <c r="C22" s="51">
        <v>132.18584488597969</v>
      </c>
      <c r="D22" s="51">
        <v>105.6586916622599</v>
      </c>
      <c r="E22" s="51"/>
      <c r="G22" s="62"/>
      <c r="I22" s="62"/>
      <c r="M22" s="24"/>
      <c r="N22" s="24"/>
      <c r="O22" s="24"/>
      <c r="P22" s="24"/>
    </row>
    <row r="23" spans="1:16">
      <c r="A23" s="2">
        <v>43465</v>
      </c>
      <c r="B23" s="51">
        <v>311.87095414473987</v>
      </c>
      <c r="C23" s="51">
        <v>135.5576939947897</v>
      </c>
      <c r="D23" s="51">
        <v>106.79674175849991</v>
      </c>
      <c r="E23" s="51"/>
      <c r="G23" s="62"/>
      <c r="I23" s="62"/>
      <c r="M23" s="24"/>
      <c r="N23" s="24"/>
      <c r="O23" s="24"/>
      <c r="P23" s="24"/>
    </row>
    <row r="24" spans="1:16">
      <c r="A24" s="2">
        <v>43555</v>
      </c>
      <c r="B24" s="51">
        <v>317.17434275283989</v>
      </c>
      <c r="C24" s="51">
        <v>137.3706469292699</v>
      </c>
      <c r="D24" s="51">
        <v>109.44032532169</v>
      </c>
      <c r="E24" s="51"/>
      <c r="G24" s="62"/>
      <c r="I24" s="62"/>
      <c r="M24" s="24"/>
      <c r="N24" s="24"/>
      <c r="O24" s="24"/>
      <c r="P24" s="24"/>
    </row>
    <row r="25" spans="1:16">
      <c r="A25" s="2">
        <v>43646</v>
      </c>
      <c r="B25" s="51">
        <v>321.28065647112976</v>
      </c>
      <c r="C25" s="51">
        <v>139.37920500000001</v>
      </c>
      <c r="D25" s="51">
        <v>110.3634473240699</v>
      </c>
      <c r="E25" s="51"/>
      <c r="G25" s="62"/>
      <c r="I25" s="62"/>
      <c r="M25" s="24"/>
      <c r="N25" s="24"/>
      <c r="O25" s="24"/>
      <c r="P25" s="24"/>
    </row>
    <row r="26" spans="1:16">
      <c r="A26" s="2">
        <v>43738</v>
      </c>
      <c r="B26" s="51">
        <v>325.64350054927991</v>
      </c>
      <c r="C26" s="51">
        <v>141.99367794132971</v>
      </c>
      <c r="D26" s="51">
        <v>111.45592270128</v>
      </c>
      <c r="E26" s="51"/>
      <c r="G26" s="62"/>
      <c r="I26" s="62"/>
      <c r="M26" s="24"/>
      <c r="N26" s="24"/>
      <c r="O26" s="24"/>
      <c r="P26" s="24"/>
    </row>
    <row r="27" spans="1:16">
      <c r="A27" s="2">
        <v>43830</v>
      </c>
      <c r="B27" s="51">
        <v>335.94935079080977</v>
      </c>
      <c r="C27" s="51">
        <v>148.53958831953972</v>
      </c>
      <c r="D27" s="51">
        <v>113.7489823356199</v>
      </c>
      <c r="E27" s="51"/>
      <c r="G27" s="62"/>
      <c r="I27" s="62"/>
      <c r="M27" s="24"/>
      <c r="N27" s="24"/>
      <c r="O27" s="24"/>
      <c r="P27" s="24"/>
    </row>
    <row r="28" spans="1:16">
      <c r="A28" s="2">
        <v>43921</v>
      </c>
      <c r="B28" s="51">
        <v>342.27339748126991</v>
      </c>
      <c r="C28" s="51">
        <v>151.97655132755969</v>
      </c>
      <c r="D28" s="51">
        <v>115.67912568384</v>
      </c>
      <c r="E28" s="51"/>
      <c r="G28" s="62"/>
      <c r="I28" s="62"/>
      <c r="M28" s="24"/>
      <c r="N28" s="24"/>
      <c r="O28" s="24"/>
      <c r="P28" s="24"/>
    </row>
    <row r="29" spans="1:16">
      <c r="A29" s="2">
        <v>44012</v>
      </c>
      <c r="B29" s="51">
        <v>345.77618175533985</v>
      </c>
      <c r="C29" s="51">
        <v>154.13270116769971</v>
      </c>
      <c r="D29" s="51">
        <v>116.0374562387899</v>
      </c>
      <c r="E29" s="51"/>
      <c r="G29" s="62"/>
      <c r="I29" s="62"/>
      <c r="M29" s="24"/>
      <c r="N29" s="24"/>
      <c r="O29" s="24"/>
      <c r="P29" s="24"/>
    </row>
    <row r="30" spans="1:16">
      <c r="A30" s="2">
        <v>44104</v>
      </c>
      <c r="B30" s="51">
        <v>349.85677907309997</v>
      </c>
      <c r="C30" s="51">
        <v>156.1729196398598</v>
      </c>
      <c r="D30" s="51">
        <v>117.53299459897001</v>
      </c>
      <c r="E30" s="51"/>
      <c r="G30" s="62"/>
      <c r="I30" s="62"/>
      <c r="J30" s="24"/>
      <c r="K30" s="24"/>
      <c r="M30" s="24"/>
      <c r="N30" s="24"/>
      <c r="O30" s="24"/>
      <c r="P30" s="24"/>
    </row>
    <row r="31" spans="1:16">
      <c r="A31" s="2">
        <v>44196</v>
      </c>
      <c r="B31" s="51">
        <v>355.66444207498989</v>
      </c>
      <c r="C31" s="51">
        <v>160.22640994676976</v>
      </c>
      <c r="D31" s="51">
        <v>118.57101373222</v>
      </c>
      <c r="E31" s="51"/>
      <c r="G31" s="62"/>
      <c r="I31" s="62"/>
      <c r="J31" s="24"/>
      <c r="K31" s="24"/>
      <c r="M31" s="24"/>
      <c r="N31" s="24"/>
      <c r="O31" s="24"/>
      <c r="P31" s="24"/>
    </row>
    <row r="32" spans="1:16">
      <c r="A32" s="2">
        <v>44286</v>
      </c>
      <c r="B32" s="51">
        <v>360.93268971968996</v>
      </c>
      <c r="C32" s="51">
        <v>163.5969080200399</v>
      </c>
      <c r="D32" s="51">
        <v>120.1490440414299</v>
      </c>
      <c r="E32" s="51"/>
      <c r="G32" s="62"/>
      <c r="I32" s="62"/>
      <c r="M32" s="24"/>
      <c r="N32" s="24"/>
      <c r="O32" s="24"/>
      <c r="P32" s="24"/>
    </row>
    <row r="33" spans="1:16">
      <c r="A33" s="2">
        <v>44377</v>
      </c>
      <c r="B33" s="51">
        <v>368.25118031852992</v>
      </c>
      <c r="C33" s="51">
        <v>168.01994296771991</v>
      </c>
      <c r="D33" s="51">
        <v>122.2716154440499</v>
      </c>
      <c r="E33" s="51"/>
      <c r="G33" s="62"/>
      <c r="I33" s="62"/>
      <c r="M33" s="24"/>
      <c r="N33" s="24"/>
      <c r="O33" s="24"/>
      <c r="P33" s="24"/>
    </row>
    <row r="34" spans="1:16">
      <c r="A34" s="2">
        <v>44469</v>
      </c>
      <c r="B34" s="51">
        <v>375.45811825255987</v>
      </c>
      <c r="C34" s="51">
        <v>172.76534866311999</v>
      </c>
      <c r="D34" s="51">
        <v>123.89613354434988</v>
      </c>
      <c r="E34" s="51"/>
      <c r="G34" s="62"/>
      <c r="I34" s="62"/>
    </row>
    <row r="35" spans="1:16">
      <c r="A35" s="2">
        <v>44561</v>
      </c>
      <c r="B35" s="51">
        <v>386.36185272262981</v>
      </c>
      <c r="C35" s="51">
        <v>179.39135837424999</v>
      </c>
      <c r="D35" s="51">
        <v>126.80475551552982</v>
      </c>
      <c r="E35" s="51"/>
      <c r="G35" s="62"/>
      <c r="I35" s="62"/>
    </row>
    <row r="36" spans="1:16">
      <c r="A36" s="2">
        <v>44651</v>
      </c>
      <c r="B36" s="51">
        <v>393.99447782661997</v>
      </c>
      <c r="C36" s="51">
        <v>183.26398152139001</v>
      </c>
      <c r="D36" s="51">
        <v>129.96189177536999</v>
      </c>
      <c r="E36" s="51"/>
      <c r="G36" s="62"/>
      <c r="I36" s="62"/>
    </row>
    <row r="37" spans="1:16">
      <c r="A37" s="2">
        <v>44742</v>
      </c>
      <c r="B37" s="51">
        <v>404.08055576610008</v>
      </c>
      <c r="C37" s="51">
        <v>187.76681786788998</v>
      </c>
      <c r="D37" s="51">
        <v>134.85158006219999</v>
      </c>
      <c r="E37" s="51"/>
      <c r="G37" s="62"/>
      <c r="I37" s="62"/>
    </row>
    <row r="38" spans="1:16">
      <c r="A38" s="58">
        <v>44834</v>
      </c>
      <c r="B38" s="85">
        <v>394.25184760912998</v>
      </c>
      <c r="C38" s="85">
        <v>183.51424241396998</v>
      </c>
      <c r="D38" s="85">
        <v>131.93812513304999</v>
      </c>
      <c r="E38" s="85"/>
      <c r="G38" s="101"/>
      <c r="I38" s="101"/>
    </row>
    <row r="39" spans="1:16">
      <c r="A39" s="58">
        <v>44926</v>
      </c>
      <c r="B39" s="85">
        <v>399.66513436534001</v>
      </c>
      <c r="C39" s="85">
        <v>186.70574033318999</v>
      </c>
      <c r="D39" s="85">
        <v>134.10479834304999</v>
      </c>
      <c r="E39" s="85"/>
      <c r="G39" s="101"/>
      <c r="I39" s="101"/>
    </row>
    <row r="40" spans="1:16">
      <c r="A40" s="120">
        <v>45016</v>
      </c>
      <c r="B40" s="122">
        <v>402.287644</v>
      </c>
      <c r="C40" s="122">
        <v>185.43014199999999</v>
      </c>
      <c r="D40" s="122">
        <v>138.388732</v>
      </c>
      <c r="E40" s="122"/>
    </row>
    <row r="41" spans="1:16">
      <c r="A41" s="120">
        <v>45107</v>
      </c>
      <c r="B41" s="122">
        <v>408.19762700000001</v>
      </c>
      <c r="C41" s="122">
        <v>188.147098</v>
      </c>
      <c r="D41" s="122">
        <v>140.81750299999999</v>
      </c>
      <c r="E41" s="122"/>
    </row>
    <row r="42" spans="1:16">
      <c r="B42" s="114"/>
    </row>
    <row r="43" spans="1:16">
      <c r="B43" s="12"/>
    </row>
    <row r="44" spans="1:16">
      <c r="B44" s="116"/>
      <c r="C44" s="116"/>
      <c r="D44" s="116"/>
      <c r="E44" s="116"/>
    </row>
    <row r="45" spans="1:16">
      <c r="B45" s="116"/>
      <c r="C45" s="116"/>
      <c r="D45" s="116"/>
      <c r="E45" s="116"/>
    </row>
    <row r="46" spans="1:16">
      <c r="B46" s="116"/>
      <c r="C46" s="116"/>
      <c r="D46" s="116"/>
      <c r="E46" s="116"/>
    </row>
    <row r="47" spans="1:16">
      <c r="B47" s="116"/>
      <c r="C47" s="116"/>
      <c r="D47" s="116"/>
      <c r="E47" s="116"/>
    </row>
    <row r="48" spans="1:16">
      <c r="B48" s="116"/>
      <c r="C48" s="116"/>
      <c r="D48" s="116"/>
      <c r="E48" s="116"/>
    </row>
    <row r="49" spans="2:2">
      <c r="B49" s="132"/>
    </row>
    <row r="50" spans="2:2">
      <c r="B50" s="132"/>
    </row>
    <row r="51" spans="2:2">
      <c r="B51" s="102"/>
    </row>
    <row r="52" spans="2:2">
      <c r="B52" s="12"/>
    </row>
    <row r="53" spans="2:2">
      <c r="B53" s="102"/>
    </row>
    <row r="54" spans="2:2">
      <c r="B54" s="12"/>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46"/>
  <sheetViews>
    <sheetView workbookViewId="0">
      <selection activeCell="B2" sqref="B2"/>
    </sheetView>
  </sheetViews>
  <sheetFormatPr defaultRowHeight="15"/>
  <cols>
    <col min="1" max="1" width="10" customWidth="1"/>
    <col min="2" max="2" width="20.5703125" customWidth="1"/>
    <col min="3" max="4" width="20.28515625" customWidth="1"/>
  </cols>
  <sheetData>
    <row r="1" spans="1:9">
      <c r="A1" s="1" t="s">
        <v>0</v>
      </c>
      <c r="B1" t="s">
        <v>76</v>
      </c>
    </row>
    <row r="2" spans="1:9">
      <c r="A2" s="1" t="s">
        <v>1</v>
      </c>
      <c r="B2" t="s">
        <v>4</v>
      </c>
    </row>
    <row r="3" spans="1:9">
      <c r="A3" s="1" t="s">
        <v>2</v>
      </c>
      <c r="B3" t="s">
        <v>9</v>
      </c>
    </row>
    <row r="4" spans="1:9">
      <c r="A4" s="1" t="s">
        <v>3</v>
      </c>
      <c r="B4" t="s">
        <v>79</v>
      </c>
    </row>
    <row r="5" spans="1:9">
      <c r="B5" s="17"/>
    </row>
    <row r="6" spans="1:9">
      <c r="D6" s="9"/>
      <c r="E6" s="9"/>
    </row>
    <row r="7" spans="1:9">
      <c r="A7" s="3"/>
      <c r="B7" s="5" t="s">
        <v>18</v>
      </c>
      <c r="C7" s="5" t="s">
        <v>19</v>
      </c>
      <c r="D7" s="10"/>
      <c r="E7" s="10"/>
    </row>
    <row r="8" spans="1:9">
      <c r="A8" s="2">
        <v>42094</v>
      </c>
      <c r="B8" s="4">
        <v>1.8757591510820175</v>
      </c>
      <c r="C8" s="4">
        <v>0.85387052294256183</v>
      </c>
      <c r="D8" s="28"/>
      <c r="E8" s="4"/>
      <c r="I8" s="35"/>
    </row>
    <row r="9" spans="1:9">
      <c r="A9" s="2">
        <v>42185</v>
      </c>
      <c r="B9" s="4">
        <v>1.8118966397876402</v>
      </c>
      <c r="C9" s="4">
        <v>0.83047026865722529</v>
      </c>
      <c r="D9" s="28"/>
      <c r="E9" s="4"/>
      <c r="H9" s="35"/>
      <c r="I9" s="35"/>
    </row>
    <row r="10" spans="1:9">
      <c r="A10" s="2">
        <v>42277</v>
      </c>
      <c r="B10" s="4">
        <v>1.7649959416853871</v>
      </c>
      <c r="C10" s="4">
        <v>0.78665478661046151</v>
      </c>
      <c r="D10" s="28"/>
      <c r="E10" s="4"/>
      <c r="H10" s="35"/>
      <c r="I10" s="35"/>
    </row>
    <row r="11" spans="1:9">
      <c r="A11" s="2">
        <v>42369</v>
      </c>
      <c r="B11" s="4">
        <v>1.7268997670566173</v>
      </c>
      <c r="C11" s="4">
        <v>0.68265518969579964</v>
      </c>
      <c r="D11" s="28"/>
      <c r="E11" s="4"/>
      <c r="H11" s="35"/>
      <c r="I11" s="35"/>
    </row>
    <row r="12" spans="1:9">
      <c r="A12" s="2">
        <v>42460</v>
      </c>
      <c r="B12" s="4">
        <v>1.6196193816049278</v>
      </c>
      <c r="C12" s="4">
        <v>0.62006315153537095</v>
      </c>
      <c r="D12" s="28"/>
      <c r="E12" s="4"/>
      <c r="H12" s="35"/>
      <c r="I12" s="35"/>
    </row>
    <row r="13" spans="1:9">
      <c r="A13" s="2">
        <v>42551</v>
      </c>
      <c r="B13" s="4">
        <v>1.6081022301890877</v>
      </c>
      <c r="C13" s="4">
        <v>0.522243648861068</v>
      </c>
      <c r="D13" s="28"/>
      <c r="E13" s="4"/>
      <c r="H13" s="35"/>
      <c r="I13" s="35"/>
    </row>
    <row r="14" spans="1:9">
      <c r="A14" s="2">
        <v>42643</v>
      </c>
      <c r="B14" s="4">
        <v>1.611586161217105</v>
      </c>
      <c r="C14" s="4">
        <v>0.49503525578717833</v>
      </c>
      <c r="D14" s="28"/>
      <c r="E14" s="4"/>
      <c r="H14" s="35"/>
      <c r="I14" s="35"/>
    </row>
    <row r="15" spans="1:9">
      <c r="A15" s="2">
        <v>42735</v>
      </c>
      <c r="B15" s="4">
        <v>1.6270875262306972</v>
      </c>
      <c r="C15" s="4">
        <v>0.56099267901542704</v>
      </c>
      <c r="D15" s="28"/>
      <c r="E15" s="4"/>
      <c r="H15" s="35"/>
      <c r="I15" s="35"/>
    </row>
    <row r="16" spans="1:9">
      <c r="A16" s="2">
        <v>42825</v>
      </c>
      <c r="B16" s="4">
        <v>1.6065532503494722</v>
      </c>
      <c r="C16" s="4">
        <v>0.549299492606105</v>
      </c>
      <c r="D16" s="28"/>
      <c r="E16" s="4"/>
      <c r="H16" s="35"/>
      <c r="I16" s="35"/>
    </row>
    <row r="17" spans="1:9">
      <c r="A17" s="2">
        <v>42916</v>
      </c>
      <c r="B17" s="4">
        <v>1.6030702165127748</v>
      </c>
      <c r="C17" s="4">
        <v>0.48483258521721345</v>
      </c>
      <c r="D17" s="28"/>
      <c r="E17" s="4"/>
      <c r="H17" s="35"/>
      <c r="I17" s="35"/>
    </row>
    <row r="18" spans="1:9">
      <c r="A18" s="2">
        <v>43008</v>
      </c>
      <c r="B18" s="4">
        <v>1.599930360521113</v>
      </c>
      <c r="C18" s="4">
        <v>0.44764396513722804</v>
      </c>
      <c r="D18" s="28"/>
      <c r="E18" s="4"/>
      <c r="H18" s="35"/>
      <c r="I18" s="35"/>
    </row>
    <row r="19" spans="1:9">
      <c r="A19" s="2">
        <v>43100</v>
      </c>
      <c r="B19" s="4">
        <v>1.6081666903416751</v>
      </c>
      <c r="C19" s="4">
        <v>0.41680735980065781</v>
      </c>
      <c r="D19" s="28"/>
      <c r="E19" s="4"/>
      <c r="H19" s="35"/>
      <c r="I19" s="35"/>
    </row>
    <row r="20" spans="1:9">
      <c r="A20" s="2">
        <v>43190</v>
      </c>
      <c r="B20" s="4">
        <v>1.5591356066280286</v>
      </c>
      <c r="C20" s="4">
        <v>0.57340531541370454</v>
      </c>
      <c r="D20" s="28"/>
      <c r="E20" s="4"/>
      <c r="H20" s="35"/>
      <c r="I20" s="35"/>
    </row>
    <row r="21" spans="1:9">
      <c r="A21" s="2">
        <v>43281</v>
      </c>
      <c r="B21" s="4">
        <v>1.5541129984970998</v>
      </c>
      <c r="C21" s="4">
        <v>0.56295528455114741</v>
      </c>
      <c r="D21" s="28"/>
      <c r="E21" s="4"/>
      <c r="H21" s="35"/>
      <c r="I21" s="35"/>
    </row>
    <row r="22" spans="1:9">
      <c r="A22" s="2">
        <v>43373</v>
      </c>
      <c r="B22" s="4">
        <v>1.5648259786057934</v>
      </c>
      <c r="C22" s="4">
        <v>0.59611982055820789</v>
      </c>
      <c r="D22" s="28"/>
      <c r="E22" s="4"/>
      <c r="H22" s="35"/>
      <c r="I22" s="35"/>
    </row>
    <row r="23" spans="1:9">
      <c r="A23" s="2">
        <v>43465</v>
      </c>
      <c r="B23" s="4">
        <v>1.570226454708272</v>
      </c>
      <c r="C23" s="4">
        <v>0.47610511329554855</v>
      </c>
      <c r="D23" s="28"/>
      <c r="E23" s="4"/>
      <c r="H23" s="35"/>
      <c r="I23" s="35"/>
    </row>
    <row r="24" spans="1:9">
      <c r="A24" s="2">
        <v>43555</v>
      </c>
      <c r="B24" s="4">
        <v>1.6401193934053344</v>
      </c>
      <c r="C24" s="4">
        <v>0.44953396562679454</v>
      </c>
      <c r="D24" s="28"/>
      <c r="E24" s="4"/>
      <c r="H24" s="35"/>
      <c r="I24" s="35"/>
    </row>
    <row r="25" spans="1:9">
      <c r="A25" s="2">
        <v>43646</v>
      </c>
      <c r="B25" s="4">
        <v>1.6507395934553197</v>
      </c>
      <c r="C25" s="4">
        <v>0.51437859828356081</v>
      </c>
      <c r="D25" s="28"/>
      <c r="E25" s="4"/>
      <c r="H25" s="35"/>
      <c r="I25" s="35"/>
    </row>
    <row r="26" spans="1:9">
      <c r="A26" s="2">
        <v>43738</v>
      </c>
      <c r="B26" s="4">
        <v>1.6522098159469454</v>
      </c>
      <c r="C26" s="4">
        <v>0.54072434200894992</v>
      </c>
      <c r="D26" s="28"/>
      <c r="E26" s="4"/>
      <c r="H26" s="35"/>
      <c r="I26" s="35"/>
    </row>
    <row r="27" spans="1:9">
      <c r="A27" s="2">
        <v>43830</v>
      </c>
      <c r="B27" s="48">
        <v>1.6471800532711727</v>
      </c>
      <c r="C27" s="48">
        <v>0.41968750484178741</v>
      </c>
      <c r="D27" s="28"/>
      <c r="E27" s="4"/>
      <c r="F27" s="28"/>
      <c r="G27" s="28"/>
      <c r="H27" s="35"/>
      <c r="I27" s="35"/>
    </row>
    <row r="28" spans="1:9">
      <c r="A28" s="2">
        <v>43921</v>
      </c>
      <c r="B28" s="48">
        <v>1.6794697809812766</v>
      </c>
      <c r="C28" s="48">
        <v>0.59156758982904489</v>
      </c>
      <c r="D28" s="28"/>
      <c r="E28" s="4"/>
      <c r="H28" s="35"/>
      <c r="I28" s="35"/>
    </row>
    <row r="29" spans="1:9">
      <c r="A29" s="2">
        <v>44012</v>
      </c>
      <c r="B29" s="4">
        <v>1.6768133446425353</v>
      </c>
      <c r="C29" s="48">
        <v>0.52105827669289939</v>
      </c>
      <c r="D29" s="28"/>
      <c r="E29" s="4"/>
      <c r="F29" s="28"/>
      <c r="H29" s="35"/>
      <c r="I29" s="35"/>
    </row>
    <row r="30" spans="1:9">
      <c r="A30" s="2">
        <v>44104</v>
      </c>
      <c r="B30" s="48">
        <v>1.6703929377659137</v>
      </c>
      <c r="C30" s="48">
        <v>0.48378192663144792</v>
      </c>
      <c r="D30" s="28"/>
      <c r="E30" s="4"/>
      <c r="F30" s="28"/>
      <c r="H30" s="35"/>
      <c r="I30" s="35"/>
    </row>
    <row r="31" spans="1:9">
      <c r="A31" s="2">
        <v>44196</v>
      </c>
      <c r="B31" s="48">
        <v>1.6569221323597199</v>
      </c>
      <c r="C31" s="48">
        <v>0.44781453485654199</v>
      </c>
      <c r="D31" s="28"/>
      <c r="E31" s="4"/>
      <c r="F31" s="28"/>
      <c r="H31" s="35"/>
      <c r="I31" s="35"/>
    </row>
    <row r="32" spans="1:9">
      <c r="A32" s="2">
        <v>44286</v>
      </c>
      <c r="B32" s="48">
        <v>1.5478747290158938</v>
      </c>
      <c r="C32" s="48">
        <v>0.4451293493865966</v>
      </c>
      <c r="D32" s="28"/>
      <c r="E32" s="4"/>
      <c r="H32" s="35"/>
      <c r="I32" s="35"/>
    </row>
    <row r="33" spans="1:12">
      <c r="A33" s="2">
        <v>44377</v>
      </c>
      <c r="B33" s="48">
        <v>1.5301331964260729</v>
      </c>
      <c r="C33" s="48">
        <v>0.42066562275263697</v>
      </c>
      <c r="D33" s="28"/>
      <c r="E33" s="4"/>
      <c r="G33" s="28"/>
      <c r="H33" s="35"/>
      <c r="I33" s="35"/>
      <c r="K33" s="28"/>
      <c r="L33" s="28"/>
    </row>
    <row r="34" spans="1:12">
      <c r="A34" s="2">
        <v>44469</v>
      </c>
      <c r="B34" s="48">
        <v>1.5168612015534986</v>
      </c>
      <c r="C34" s="48">
        <v>0.33796102211442086</v>
      </c>
      <c r="D34" s="28"/>
      <c r="E34" s="4"/>
      <c r="H34" s="35"/>
      <c r="I34" s="35"/>
    </row>
    <row r="35" spans="1:12">
      <c r="A35" s="2">
        <v>44561</v>
      </c>
      <c r="B35" s="48">
        <v>1.4908961518896542</v>
      </c>
      <c r="C35" s="48">
        <v>0.34693313452131785</v>
      </c>
      <c r="D35" s="28"/>
      <c r="E35" s="4"/>
      <c r="F35" s="28"/>
      <c r="H35" s="35"/>
      <c r="I35" s="35"/>
      <c r="J35" s="28"/>
      <c r="K35" s="28"/>
      <c r="L35" s="28"/>
    </row>
    <row r="36" spans="1:12">
      <c r="A36" s="2">
        <v>44651</v>
      </c>
      <c r="B36" s="48">
        <v>1.4434830422488432</v>
      </c>
      <c r="C36" s="48">
        <v>0.32722076181623816</v>
      </c>
      <c r="D36" s="28"/>
      <c r="E36" s="4"/>
      <c r="F36" s="28"/>
      <c r="H36" s="35"/>
      <c r="I36" s="35"/>
      <c r="J36" s="28"/>
    </row>
    <row r="37" spans="1:12">
      <c r="A37" s="2">
        <v>44742</v>
      </c>
      <c r="B37" s="48">
        <v>1.4539812732438702</v>
      </c>
      <c r="C37" s="48">
        <v>0.29215582013879643</v>
      </c>
      <c r="D37" s="28"/>
      <c r="E37" s="4"/>
      <c r="F37" s="28"/>
      <c r="H37" s="35"/>
      <c r="I37" s="35"/>
      <c r="J37" s="28"/>
    </row>
    <row r="38" spans="1:12">
      <c r="A38" s="58">
        <v>44834</v>
      </c>
      <c r="B38" s="48">
        <v>1.6010982897843882</v>
      </c>
      <c r="C38" s="48">
        <v>0.32164736521384168</v>
      </c>
    </row>
    <row r="39" spans="1:12">
      <c r="A39" s="58">
        <v>44926</v>
      </c>
      <c r="B39" s="48">
        <v>1.8430921192081051</v>
      </c>
      <c r="C39" s="121">
        <v>0.32042637787167588</v>
      </c>
    </row>
    <row r="40" spans="1:12">
      <c r="A40" s="120">
        <v>45016</v>
      </c>
      <c r="B40" s="121">
        <v>2.5942957621466602</v>
      </c>
      <c r="C40" s="121">
        <v>0.27107802664103214</v>
      </c>
    </row>
    <row r="41" spans="1:12">
      <c r="A41" s="120">
        <v>45107</v>
      </c>
      <c r="B41" s="121">
        <v>2.6465979020403392</v>
      </c>
      <c r="C41" s="121">
        <v>0.30129584361423428</v>
      </c>
    </row>
    <row r="45" spans="1:12">
      <c r="C45" s="119"/>
    </row>
    <row r="46" spans="1:12">
      <c r="C46" s="119"/>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G51"/>
  <sheetViews>
    <sheetView workbookViewId="0">
      <selection activeCell="B2" sqref="B2"/>
    </sheetView>
  </sheetViews>
  <sheetFormatPr defaultRowHeight="15"/>
  <cols>
    <col min="1" max="1" width="10" customWidth="1"/>
    <col min="2" max="2" width="20.5703125" customWidth="1"/>
    <col min="3" max="3" width="36.5703125" bestFit="1" customWidth="1"/>
  </cols>
  <sheetData>
    <row r="1" spans="1:33">
      <c r="A1" s="1" t="s">
        <v>0</v>
      </c>
      <c r="B1" t="s">
        <v>123</v>
      </c>
    </row>
    <row r="2" spans="1:33">
      <c r="A2" s="1" t="s">
        <v>1</v>
      </c>
      <c r="B2" t="s">
        <v>4</v>
      </c>
    </row>
    <row r="3" spans="1:33">
      <c r="A3" s="1" t="s">
        <v>2</v>
      </c>
      <c r="B3" t="s">
        <v>9</v>
      </c>
    </row>
    <row r="4" spans="1:33">
      <c r="A4" s="1" t="s">
        <v>3</v>
      </c>
      <c r="B4" t="s">
        <v>80</v>
      </c>
    </row>
    <row r="7" spans="1:33">
      <c r="A7" s="3"/>
      <c r="B7" s="5" t="s">
        <v>24</v>
      </c>
      <c r="C7" s="5" t="s">
        <v>119</v>
      </c>
    </row>
    <row r="8" spans="1:33">
      <c r="A8" s="2">
        <v>42094</v>
      </c>
      <c r="B8" s="26">
        <v>19.668185269561647</v>
      </c>
      <c r="C8" s="61">
        <v>20.493382369396898</v>
      </c>
      <c r="D8" s="25"/>
      <c r="G8" s="7"/>
      <c r="H8" s="34"/>
      <c r="I8" s="23"/>
      <c r="J8" s="23"/>
      <c r="K8" s="23"/>
      <c r="L8" s="23"/>
      <c r="M8" s="23"/>
      <c r="N8" s="23"/>
      <c r="O8" s="23"/>
      <c r="P8" s="23"/>
      <c r="Q8" s="23"/>
      <c r="R8" s="23"/>
      <c r="S8" s="23"/>
      <c r="T8" s="23"/>
      <c r="U8" s="23"/>
      <c r="V8" s="23"/>
      <c r="W8" s="23"/>
      <c r="X8" s="23"/>
      <c r="Y8" s="22"/>
      <c r="Z8" s="22"/>
      <c r="AA8" s="22"/>
      <c r="AB8" s="22"/>
    </row>
    <row r="9" spans="1:33">
      <c r="A9" s="2">
        <v>42185</v>
      </c>
      <c r="B9" s="61">
        <v>16.157792607053022</v>
      </c>
      <c r="C9" s="61">
        <v>16.856833701983277</v>
      </c>
      <c r="D9" s="25"/>
      <c r="E9" s="28"/>
      <c r="G9" s="7"/>
      <c r="H9" s="34"/>
      <c r="I9" s="24"/>
      <c r="J9" s="24"/>
      <c r="K9" s="24"/>
      <c r="L9" s="24"/>
      <c r="M9" s="24"/>
      <c r="N9" s="24"/>
      <c r="O9" s="24"/>
      <c r="P9" s="24"/>
      <c r="Q9" s="24"/>
      <c r="R9" s="24"/>
      <c r="S9" s="24"/>
      <c r="T9" s="24"/>
      <c r="U9" s="24"/>
      <c r="V9" s="24"/>
      <c r="W9" s="24"/>
      <c r="X9" s="24"/>
      <c r="Y9" s="24"/>
      <c r="Z9" s="24"/>
      <c r="AA9" s="24"/>
      <c r="AB9" s="24"/>
    </row>
    <row r="10" spans="1:33">
      <c r="A10" s="2">
        <v>42277</v>
      </c>
      <c r="B10" s="61">
        <v>15.709175434595837</v>
      </c>
      <c r="C10" s="61">
        <v>16.73084757961956</v>
      </c>
      <c r="D10" s="25"/>
      <c r="E10" s="28"/>
      <c r="G10" s="7"/>
      <c r="H10" s="34"/>
      <c r="I10" s="26"/>
    </row>
    <row r="11" spans="1:33">
      <c r="A11" s="2">
        <v>42369</v>
      </c>
      <c r="B11" s="61">
        <v>15.731875957044331</v>
      </c>
      <c r="C11" s="61">
        <v>17.303440246712736</v>
      </c>
      <c r="D11" s="25"/>
      <c r="E11" s="28"/>
      <c r="F11" s="24"/>
      <c r="G11" s="7"/>
      <c r="H11" s="34"/>
      <c r="I11" s="26"/>
      <c r="J11" s="24"/>
      <c r="K11" s="24"/>
      <c r="L11" s="24"/>
      <c r="M11" s="24"/>
      <c r="N11" s="24"/>
      <c r="O11" s="24"/>
      <c r="P11" s="24"/>
      <c r="Q11" s="24"/>
      <c r="R11" s="24"/>
      <c r="S11" s="24"/>
      <c r="T11" s="24"/>
      <c r="U11" s="24"/>
      <c r="V11" s="24"/>
      <c r="W11" s="24"/>
      <c r="X11" s="24"/>
      <c r="Y11" s="24"/>
      <c r="Z11" s="24"/>
      <c r="AA11" s="24"/>
    </row>
    <row r="12" spans="1:33">
      <c r="A12" s="2">
        <v>42460</v>
      </c>
      <c r="B12" s="61">
        <v>14.037955656600291</v>
      </c>
      <c r="C12" s="61">
        <v>15.653770807154</v>
      </c>
      <c r="D12" s="25"/>
      <c r="E12" s="28"/>
      <c r="F12" s="24"/>
      <c r="G12" s="7"/>
      <c r="H12" s="34"/>
      <c r="I12" s="26"/>
      <c r="J12" s="24"/>
      <c r="K12" s="24"/>
      <c r="L12" s="24"/>
      <c r="M12" s="24"/>
      <c r="N12" s="24"/>
      <c r="O12" s="24"/>
      <c r="P12" s="24"/>
      <c r="Q12" s="24"/>
      <c r="R12" s="24"/>
      <c r="S12" s="24"/>
      <c r="T12" s="24"/>
      <c r="U12" s="24"/>
      <c r="V12" s="24"/>
      <c r="W12" s="24"/>
      <c r="X12" s="24"/>
      <c r="Y12" s="24"/>
      <c r="Z12" s="24"/>
      <c r="AA12" s="24"/>
      <c r="AB12" s="24"/>
      <c r="AC12" s="24"/>
      <c r="AD12" s="24"/>
      <c r="AE12" s="24"/>
      <c r="AF12" s="24"/>
      <c r="AG12" s="24"/>
    </row>
    <row r="13" spans="1:33">
      <c r="A13" s="2">
        <v>42551</v>
      </c>
      <c r="B13" s="61">
        <v>14.714990538957318</v>
      </c>
      <c r="C13" s="61">
        <v>15.802928577137031</v>
      </c>
      <c r="D13" s="25"/>
      <c r="E13" s="28"/>
      <c r="G13" s="7"/>
      <c r="H13" s="34"/>
      <c r="I13" s="26"/>
    </row>
    <row r="14" spans="1:33">
      <c r="A14" s="2">
        <v>42643</v>
      </c>
      <c r="B14" s="61">
        <v>14.933121919840467</v>
      </c>
      <c r="C14" s="61">
        <v>15.671455216541055</v>
      </c>
      <c r="D14" s="25"/>
      <c r="E14" s="28"/>
      <c r="G14" s="7"/>
      <c r="H14" s="34"/>
      <c r="I14" s="26"/>
      <c r="J14" s="28"/>
    </row>
    <row r="15" spans="1:33">
      <c r="A15" s="2">
        <v>42735</v>
      </c>
      <c r="B15" s="61">
        <v>13.716345811970029</v>
      </c>
      <c r="C15" s="61">
        <v>15.063651192928365</v>
      </c>
      <c r="D15" s="25"/>
      <c r="E15" s="28"/>
      <c r="G15" s="7"/>
      <c r="H15" s="34"/>
      <c r="I15" s="26"/>
      <c r="J15" s="28"/>
    </row>
    <row r="16" spans="1:33">
      <c r="A16" s="2">
        <v>42825</v>
      </c>
      <c r="B16" s="61">
        <v>14.137226206923359</v>
      </c>
      <c r="C16" s="61">
        <v>14.208346450688561</v>
      </c>
      <c r="D16" s="25"/>
      <c r="E16" s="28"/>
      <c r="G16" s="7"/>
      <c r="H16" s="34"/>
      <c r="I16" s="26"/>
      <c r="J16" s="28"/>
    </row>
    <row r="17" spans="1:33">
      <c r="A17" s="2">
        <v>42916</v>
      </c>
      <c r="B17" s="61">
        <v>16.607752068238817</v>
      </c>
      <c r="C17" s="61">
        <v>16.833259910167026</v>
      </c>
      <c r="D17" s="25"/>
      <c r="E17" s="28"/>
      <c r="G17" s="7"/>
      <c r="H17" s="34"/>
      <c r="I17" s="26"/>
      <c r="J17" s="28"/>
    </row>
    <row r="18" spans="1:33">
      <c r="A18" s="2">
        <v>43008</v>
      </c>
      <c r="B18" s="61">
        <v>15.786921051162892</v>
      </c>
      <c r="C18" s="61">
        <v>16.20293794844585</v>
      </c>
      <c r="D18" s="25"/>
      <c r="E18" s="28"/>
      <c r="G18" s="7"/>
      <c r="H18" s="34"/>
      <c r="I18" s="26"/>
      <c r="J18" s="28"/>
    </row>
    <row r="19" spans="1:33">
      <c r="A19" s="2">
        <v>43100</v>
      </c>
      <c r="B19" s="61">
        <v>15.641111232973511</v>
      </c>
      <c r="C19" s="61">
        <v>16.587686454836312</v>
      </c>
      <c r="D19" s="25"/>
      <c r="E19" s="28"/>
      <c r="G19" s="7"/>
      <c r="H19" s="34"/>
      <c r="I19" s="26"/>
      <c r="J19" s="28"/>
    </row>
    <row r="20" spans="1:33">
      <c r="A20" s="2">
        <v>43190</v>
      </c>
      <c r="B20" s="61">
        <v>9.7014649291147368</v>
      </c>
      <c r="C20" s="61">
        <v>10.131309911072247</v>
      </c>
      <c r="D20" s="25"/>
      <c r="E20" s="28"/>
      <c r="G20" s="7"/>
      <c r="H20" s="34"/>
      <c r="I20" s="26"/>
      <c r="J20" s="28"/>
      <c r="K20" s="24"/>
      <c r="L20" s="24"/>
      <c r="M20" s="24"/>
      <c r="N20" s="24"/>
      <c r="O20" s="24"/>
      <c r="P20" s="24"/>
      <c r="Q20" s="24"/>
      <c r="R20" s="24"/>
      <c r="S20" s="24"/>
      <c r="T20" s="24"/>
      <c r="U20" s="24"/>
      <c r="V20" s="24"/>
      <c r="W20" s="24"/>
      <c r="X20" s="24"/>
      <c r="Y20" s="24"/>
      <c r="Z20" s="24"/>
      <c r="AA20" s="24"/>
      <c r="AB20" s="24"/>
      <c r="AC20" s="24"/>
      <c r="AD20" s="24"/>
      <c r="AE20" s="24"/>
      <c r="AF20" s="24"/>
      <c r="AG20" s="24"/>
    </row>
    <row r="21" spans="1:33">
      <c r="A21" s="2">
        <v>43281</v>
      </c>
      <c r="B21" s="61">
        <v>9.0955851465679132</v>
      </c>
      <c r="C21" s="61">
        <v>10.029246453449616</v>
      </c>
      <c r="D21" s="25"/>
      <c r="E21" s="28"/>
      <c r="G21" s="7"/>
      <c r="H21" s="34"/>
      <c r="I21" s="26"/>
      <c r="J21" s="28"/>
    </row>
    <row r="22" spans="1:33">
      <c r="A22" s="2">
        <v>43373</v>
      </c>
      <c r="B22" s="61">
        <v>9.4601198523865033</v>
      </c>
      <c r="C22" s="61">
        <v>10.638262774054498</v>
      </c>
      <c r="D22" s="25"/>
      <c r="E22" s="28"/>
      <c r="G22" s="7"/>
      <c r="H22" s="34"/>
      <c r="I22" s="26"/>
      <c r="J22" s="28"/>
    </row>
    <row r="23" spans="1:33">
      <c r="A23" s="2">
        <v>43465</v>
      </c>
      <c r="B23" s="61">
        <v>10.677477118856423</v>
      </c>
      <c r="C23" s="61">
        <v>12.037465637472005</v>
      </c>
      <c r="D23" s="25"/>
      <c r="E23" s="28"/>
      <c r="G23" s="7"/>
      <c r="H23" s="34"/>
      <c r="I23" s="26"/>
      <c r="J23" s="28"/>
    </row>
    <row r="24" spans="1:33">
      <c r="A24" s="2">
        <v>43555</v>
      </c>
      <c r="B24" s="61">
        <v>7.6935628802406271</v>
      </c>
      <c r="C24" s="61">
        <v>10.25088678736258</v>
      </c>
      <c r="D24" s="25"/>
      <c r="E24" s="28"/>
      <c r="G24" s="7"/>
      <c r="H24" s="34"/>
      <c r="I24" s="26"/>
      <c r="J24" s="28"/>
    </row>
    <row r="25" spans="1:33">
      <c r="A25" s="2">
        <v>43646</v>
      </c>
      <c r="B25" s="61">
        <v>9.4074086838588382</v>
      </c>
      <c r="C25" s="61">
        <v>11.613756701962895</v>
      </c>
      <c r="D25" s="25"/>
      <c r="E25" s="28"/>
      <c r="G25" s="7"/>
      <c r="H25" s="34"/>
      <c r="I25" s="26"/>
      <c r="J25" s="28"/>
    </row>
    <row r="26" spans="1:33">
      <c r="A26" s="2">
        <v>43738</v>
      </c>
      <c r="B26" s="61">
        <v>8.0559723097513025</v>
      </c>
      <c r="C26" s="61">
        <v>11.758572011628408</v>
      </c>
      <c r="D26" s="25"/>
      <c r="E26" s="28"/>
      <c r="G26" s="7"/>
      <c r="H26" s="34"/>
      <c r="I26" s="26"/>
      <c r="J26" s="28"/>
    </row>
    <row r="27" spans="1:33">
      <c r="A27" s="2">
        <v>43830</v>
      </c>
      <c r="B27" s="61">
        <v>5.9601141987395367</v>
      </c>
      <c r="C27" s="61">
        <v>10.19886414611363</v>
      </c>
      <c r="D27" s="25"/>
      <c r="E27" s="28"/>
      <c r="G27" s="7"/>
      <c r="H27" s="34"/>
      <c r="I27" s="26"/>
      <c r="J27" s="28"/>
    </row>
    <row r="28" spans="1:33">
      <c r="A28" s="2">
        <v>43921</v>
      </c>
      <c r="B28" s="61">
        <v>-2.0118949898434404</v>
      </c>
      <c r="C28" s="122">
        <v>2.9493620161974743</v>
      </c>
      <c r="D28" s="25"/>
      <c r="E28" s="28"/>
      <c r="G28" s="7"/>
      <c r="H28" s="34"/>
      <c r="I28" s="26"/>
      <c r="J28" s="28"/>
    </row>
    <row r="29" spans="1:33">
      <c r="A29" s="2">
        <v>44012</v>
      </c>
      <c r="B29" s="61">
        <v>1.1072898052738671</v>
      </c>
      <c r="C29" s="122">
        <v>4.6817724889526691</v>
      </c>
      <c r="D29" s="25"/>
      <c r="E29" s="28"/>
      <c r="G29" s="7"/>
      <c r="H29" s="34"/>
      <c r="I29" s="26"/>
      <c r="J29" s="28"/>
    </row>
    <row r="30" spans="1:33">
      <c r="A30" s="2">
        <v>44104</v>
      </c>
      <c r="B30" s="61">
        <v>2.7166665706984325</v>
      </c>
      <c r="C30" s="122">
        <v>6.0825128917110955</v>
      </c>
      <c r="E30" s="28"/>
      <c r="G30" s="7"/>
      <c r="H30" s="34"/>
      <c r="I30" s="26"/>
      <c r="J30" s="28"/>
    </row>
    <row r="31" spans="1:33">
      <c r="A31" s="2">
        <v>44196</v>
      </c>
      <c r="B31" s="61">
        <v>1.949038144232236</v>
      </c>
      <c r="C31" s="122">
        <v>6.5803955167189923</v>
      </c>
      <c r="E31" s="28"/>
      <c r="G31" s="7"/>
      <c r="H31" s="34"/>
      <c r="I31" s="26"/>
      <c r="J31" s="28"/>
    </row>
    <row r="32" spans="1:33">
      <c r="A32" s="2">
        <v>44286</v>
      </c>
      <c r="B32" s="61">
        <v>0.77972201389409734</v>
      </c>
      <c r="C32" s="122">
        <v>8.2596071086541301</v>
      </c>
      <c r="E32" s="28"/>
      <c r="G32" s="7"/>
      <c r="H32" s="34"/>
      <c r="I32" s="26"/>
      <c r="J32" s="28"/>
    </row>
    <row r="33" spans="1:10">
      <c r="A33" s="2">
        <v>44377</v>
      </c>
      <c r="B33" s="61">
        <v>0.74631988359628165</v>
      </c>
      <c r="C33" s="122">
        <v>8.3022269839933269</v>
      </c>
      <c r="E33" s="28"/>
      <c r="F33" s="28"/>
      <c r="G33" s="7"/>
      <c r="H33" s="34"/>
      <c r="I33" s="26"/>
      <c r="J33" s="28"/>
    </row>
    <row r="34" spans="1:10">
      <c r="A34" s="2">
        <v>44469</v>
      </c>
      <c r="B34" s="61">
        <v>0.46298774303307288</v>
      </c>
      <c r="C34" s="122">
        <v>8.8987422879821239</v>
      </c>
      <c r="E34" s="131"/>
      <c r="F34" s="28"/>
      <c r="G34" s="7"/>
      <c r="H34" s="34"/>
      <c r="I34" s="26"/>
      <c r="J34" s="28"/>
    </row>
    <row r="35" spans="1:10">
      <c r="A35" s="2">
        <v>44561</v>
      </c>
      <c r="B35" s="61">
        <v>-6.8024406816966092</v>
      </c>
      <c r="C35" s="122">
        <v>5.3615132244176822</v>
      </c>
      <c r="E35" s="131"/>
      <c r="F35" s="130"/>
      <c r="G35" s="7"/>
      <c r="H35" s="34"/>
      <c r="I35" s="26"/>
      <c r="J35" s="28"/>
    </row>
    <row r="36" spans="1:10">
      <c r="A36" s="2">
        <v>44651</v>
      </c>
      <c r="B36" s="61">
        <v>-7.1977118052458513</v>
      </c>
      <c r="C36" s="122">
        <v>7.6496560217804639</v>
      </c>
      <c r="E36" s="131"/>
      <c r="F36" s="130"/>
      <c r="G36" s="7"/>
      <c r="H36" s="34"/>
      <c r="I36" s="26"/>
      <c r="J36" s="28"/>
    </row>
    <row r="37" spans="1:10">
      <c r="A37" s="2">
        <v>44742</v>
      </c>
      <c r="B37" s="61">
        <v>-10.589826835884123</v>
      </c>
      <c r="C37" s="122">
        <v>7.0023634719980539</v>
      </c>
      <c r="E37" s="131"/>
      <c r="F37" s="130"/>
      <c r="G37" s="7"/>
      <c r="H37" s="34"/>
      <c r="I37" s="26"/>
      <c r="J37" s="28"/>
    </row>
    <row r="38" spans="1:10">
      <c r="A38" s="58">
        <v>44834</v>
      </c>
      <c r="B38" s="87">
        <v>-9.9690815211380013</v>
      </c>
      <c r="C38" s="122">
        <v>6.546516405565189</v>
      </c>
      <c r="E38" s="131"/>
      <c r="F38" s="130"/>
      <c r="J38" s="28"/>
    </row>
    <row r="39" spans="1:10">
      <c r="A39" s="58">
        <v>44926</v>
      </c>
      <c r="B39" s="122">
        <v>-9.9535579274327333</v>
      </c>
      <c r="C39" s="122">
        <v>4.9150142385186992</v>
      </c>
      <c r="E39" s="131"/>
      <c r="F39" s="130"/>
      <c r="J39" s="28"/>
    </row>
    <row r="40" spans="1:10">
      <c r="A40" s="120">
        <v>45016</v>
      </c>
      <c r="B40" s="122">
        <v>-2.7171135024227646</v>
      </c>
      <c r="C40" s="122">
        <v>5.2003271476164699</v>
      </c>
      <c r="E40" s="131"/>
      <c r="F40" s="130"/>
      <c r="J40" s="28"/>
    </row>
    <row r="41" spans="1:10">
      <c r="A41" s="120">
        <v>45107</v>
      </c>
      <c r="B41" s="122">
        <v>-1.3795923861740578</v>
      </c>
      <c r="C41" s="122">
        <v>5.6741285091935341</v>
      </c>
      <c r="E41" s="131"/>
      <c r="F41" s="130"/>
      <c r="J41" s="28"/>
    </row>
    <row r="42" spans="1:10">
      <c r="C42" s="122"/>
    </row>
    <row r="43" spans="1:10">
      <c r="C43" s="122"/>
    </row>
    <row r="44" spans="1:10">
      <c r="C44" s="122"/>
    </row>
    <row r="45" spans="1:10">
      <c r="C45" s="122"/>
      <c r="D45" s="129"/>
    </row>
    <row r="46" spans="1:10">
      <c r="C46" s="122"/>
    </row>
    <row r="47" spans="1:10">
      <c r="C47" s="122"/>
    </row>
    <row r="48" spans="1:10">
      <c r="C48" s="122"/>
    </row>
    <row r="49" spans="3:3">
      <c r="C49" s="122"/>
    </row>
    <row r="50" spans="3:3">
      <c r="C50" s="122"/>
    </row>
    <row r="51" spans="3:3">
      <c r="C51" s="122"/>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C42"/>
  <sheetViews>
    <sheetView workbookViewId="0">
      <selection activeCell="H11" sqref="H11"/>
    </sheetView>
  </sheetViews>
  <sheetFormatPr defaultRowHeight="15"/>
  <cols>
    <col min="1" max="1" width="10" customWidth="1"/>
    <col min="2" max="2" width="25" customWidth="1"/>
    <col min="3" max="3" width="37.7109375" bestFit="1" customWidth="1"/>
    <col min="5" max="5" width="17" bestFit="1" customWidth="1"/>
    <col min="6" max="7" width="12" bestFit="1" customWidth="1"/>
  </cols>
  <sheetData>
    <row r="1" spans="1:29">
      <c r="A1" s="47" t="s">
        <v>0</v>
      </c>
      <c r="B1" s="46" t="s">
        <v>124</v>
      </c>
      <c r="C1" s="46"/>
      <c r="D1" s="46"/>
      <c r="E1" s="46"/>
      <c r="F1" s="46"/>
      <c r="G1" s="46"/>
      <c r="H1" s="46"/>
      <c r="I1" s="46"/>
      <c r="J1" s="46"/>
      <c r="K1" s="46"/>
      <c r="L1" s="46"/>
      <c r="M1" s="46"/>
      <c r="N1" s="46"/>
      <c r="O1" s="46"/>
      <c r="P1" s="46"/>
    </row>
    <row r="2" spans="1:29">
      <c r="A2" s="47" t="s">
        <v>1</v>
      </c>
      <c r="B2" s="46" t="s">
        <v>4</v>
      </c>
      <c r="C2" s="46"/>
      <c r="D2" s="46"/>
      <c r="E2" s="46"/>
      <c r="F2" s="46"/>
      <c r="G2" s="46"/>
      <c r="H2" s="46"/>
      <c r="I2" s="46"/>
      <c r="J2" s="46"/>
      <c r="K2" s="46"/>
      <c r="L2" s="46"/>
      <c r="M2" s="46"/>
      <c r="N2" s="46"/>
      <c r="O2" s="46"/>
      <c r="P2" s="46"/>
    </row>
    <row r="3" spans="1:29">
      <c r="A3" s="47" t="s">
        <v>2</v>
      </c>
      <c r="B3" s="46" t="s">
        <v>9</v>
      </c>
      <c r="C3" s="46"/>
      <c r="D3" s="46"/>
      <c r="E3" s="46"/>
      <c r="F3" s="46"/>
      <c r="G3" s="46"/>
      <c r="H3" s="46"/>
      <c r="I3" s="46"/>
      <c r="J3" s="46"/>
      <c r="K3" s="46"/>
      <c r="L3" s="46"/>
      <c r="M3" s="46"/>
      <c r="N3" s="46"/>
      <c r="O3" s="46"/>
      <c r="P3" s="46"/>
      <c r="Q3" s="12"/>
      <c r="R3" s="12"/>
      <c r="S3" s="14"/>
      <c r="T3" s="12"/>
      <c r="U3" s="12"/>
      <c r="V3" s="12"/>
      <c r="W3" s="12"/>
      <c r="X3" s="12"/>
      <c r="Y3" s="12"/>
      <c r="Z3" s="12"/>
      <c r="AA3" s="12"/>
      <c r="AB3" s="12"/>
      <c r="AC3" s="12"/>
    </row>
    <row r="4" spans="1:29">
      <c r="A4" s="47" t="s">
        <v>3</v>
      </c>
      <c r="B4" s="46" t="s">
        <v>71</v>
      </c>
      <c r="C4" s="46"/>
      <c r="D4" s="46"/>
      <c r="E4" s="46"/>
      <c r="F4" s="46"/>
      <c r="G4" s="46"/>
      <c r="H4" s="46"/>
      <c r="I4" s="46"/>
      <c r="J4" s="46"/>
      <c r="K4" s="46"/>
      <c r="L4" s="46"/>
      <c r="M4" s="46"/>
      <c r="N4" s="46"/>
      <c r="O4" s="46"/>
      <c r="P4" s="46"/>
    </row>
    <row r="5" spans="1:29">
      <c r="F5" s="12"/>
      <c r="H5" s="12"/>
    </row>
    <row r="6" spans="1:29">
      <c r="F6" s="12"/>
      <c r="H6" s="12"/>
    </row>
    <row r="7" spans="1:29">
      <c r="A7" s="53"/>
      <c r="B7" s="54" t="s">
        <v>85</v>
      </c>
      <c r="C7" s="54" t="s">
        <v>120</v>
      </c>
      <c r="F7" s="12"/>
      <c r="G7" s="12"/>
      <c r="H7" s="12"/>
    </row>
    <row r="8" spans="1:29">
      <c r="A8" s="52">
        <v>42094</v>
      </c>
      <c r="B8" s="89">
        <v>65.626883822712685</v>
      </c>
      <c r="C8" s="86">
        <v>62.860008901792305</v>
      </c>
      <c r="E8" s="30"/>
      <c r="F8" s="12"/>
      <c r="G8" s="12"/>
      <c r="H8" s="55"/>
      <c r="I8" s="55"/>
      <c r="L8" s="24"/>
      <c r="M8" s="24"/>
    </row>
    <row r="9" spans="1:29">
      <c r="A9" s="52">
        <v>42185</v>
      </c>
      <c r="B9" s="89">
        <v>68.061304207134853</v>
      </c>
      <c r="C9" s="86">
        <v>65.3056298862776</v>
      </c>
      <c r="E9" s="30"/>
      <c r="F9" s="12"/>
      <c r="G9" s="55"/>
      <c r="H9" s="55"/>
      <c r="I9" s="55"/>
      <c r="K9" s="24"/>
      <c r="L9" s="24"/>
      <c r="M9" s="24"/>
    </row>
    <row r="10" spans="1:29">
      <c r="A10" s="52">
        <v>42277</v>
      </c>
      <c r="B10" s="89">
        <v>67.028942186428154</v>
      </c>
      <c r="C10" s="86">
        <v>63.867379656644765</v>
      </c>
      <c r="E10" s="30"/>
      <c r="F10" s="12"/>
      <c r="G10" s="55"/>
      <c r="H10" s="55"/>
      <c r="I10" s="55"/>
      <c r="K10" s="24"/>
      <c r="L10" s="24"/>
      <c r="M10" s="24"/>
    </row>
    <row r="11" spans="1:29">
      <c r="A11" s="52">
        <v>42369</v>
      </c>
      <c r="B11" s="89">
        <v>67.160322402533254</v>
      </c>
      <c r="C11" s="86">
        <v>63.424838269510751</v>
      </c>
      <c r="E11" s="30"/>
      <c r="F11" s="12"/>
      <c r="G11" s="55"/>
      <c r="H11" s="55"/>
      <c r="I11" s="55"/>
      <c r="K11" s="24"/>
      <c r="L11" s="24"/>
      <c r="M11" s="24"/>
    </row>
    <row r="12" spans="1:29">
      <c r="A12" s="52">
        <v>42460</v>
      </c>
      <c r="B12" s="89">
        <v>67.881911754336016</v>
      </c>
      <c r="C12" s="86">
        <v>63.868702686427937</v>
      </c>
      <c r="E12" s="30"/>
      <c r="F12" s="12"/>
      <c r="G12" s="55"/>
      <c r="H12" s="55"/>
      <c r="I12" s="55"/>
      <c r="K12" s="24"/>
      <c r="L12" s="24"/>
      <c r="M12" s="24"/>
    </row>
    <row r="13" spans="1:29">
      <c r="A13" s="52">
        <v>42551</v>
      </c>
      <c r="B13" s="89">
        <v>66.746382920120524</v>
      </c>
      <c r="C13" s="86">
        <v>62.848019240190624</v>
      </c>
      <c r="E13" s="30"/>
      <c r="F13" s="12"/>
      <c r="G13" s="55"/>
      <c r="H13" s="55"/>
      <c r="I13" s="55"/>
      <c r="K13" s="24"/>
      <c r="L13" s="24"/>
      <c r="M13" s="24"/>
    </row>
    <row r="14" spans="1:29">
      <c r="A14" s="52">
        <v>42643</v>
      </c>
      <c r="B14" s="89">
        <v>65.64318585760644</v>
      </c>
      <c r="C14" s="86">
        <v>61.944095963612611</v>
      </c>
      <c r="E14" s="30"/>
      <c r="F14" s="12"/>
      <c r="G14" s="55"/>
      <c r="H14" s="55"/>
      <c r="I14" s="55"/>
      <c r="K14" s="24"/>
      <c r="L14" s="24"/>
      <c r="M14" s="24"/>
    </row>
    <row r="15" spans="1:29">
      <c r="A15" s="52">
        <v>42735</v>
      </c>
      <c r="B15" s="89">
        <v>68.178814981548186</v>
      </c>
      <c r="C15" s="86">
        <v>64.105780285616262</v>
      </c>
      <c r="E15" s="30"/>
      <c r="F15" s="12"/>
      <c r="G15" s="55"/>
      <c r="H15" s="55"/>
      <c r="I15" s="55"/>
      <c r="K15" s="24"/>
      <c r="L15" s="24"/>
      <c r="M15" s="24"/>
    </row>
    <row r="16" spans="1:29">
      <c r="A16" s="52">
        <v>42825</v>
      </c>
      <c r="B16" s="89">
        <v>64.405634405052325</v>
      </c>
      <c r="C16" s="86">
        <v>61.105478339644051</v>
      </c>
      <c r="E16" s="30"/>
      <c r="F16" s="12"/>
      <c r="G16" s="55"/>
      <c r="H16" s="55"/>
      <c r="I16" s="55"/>
      <c r="K16" s="24"/>
      <c r="L16" s="24"/>
      <c r="M16" s="24"/>
    </row>
    <row r="17" spans="1:13">
      <c r="A17" s="52">
        <v>42916</v>
      </c>
      <c r="B17" s="89">
        <v>63.972124227760716</v>
      </c>
      <c r="C17" s="86">
        <v>60.79875848167157</v>
      </c>
      <c r="E17" s="30"/>
      <c r="F17" s="12"/>
      <c r="G17" s="55"/>
      <c r="H17" s="55"/>
      <c r="I17" s="55"/>
      <c r="K17" s="24"/>
      <c r="L17" s="24"/>
      <c r="M17" s="24"/>
    </row>
    <row r="18" spans="1:13">
      <c r="A18" s="52">
        <v>43008</v>
      </c>
      <c r="B18" s="89">
        <v>63.661758890506825</v>
      </c>
      <c r="C18" s="86">
        <v>60.533551003233775</v>
      </c>
      <c r="E18" s="30"/>
      <c r="F18" s="12"/>
      <c r="G18" s="55"/>
      <c r="H18" s="55"/>
      <c r="I18" s="55"/>
      <c r="K18" s="24"/>
      <c r="L18" s="24"/>
      <c r="M18" s="24"/>
    </row>
    <row r="19" spans="1:13">
      <c r="A19" s="52">
        <v>43100</v>
      </c>
      <c r="B19" s="89">
        <v>64.171944468571652</v>
      </c>
      <c r="C19" s="86">
        <v>61.052320524207445</v>
      </c>
      <c r="E19" s="30"/>
      <c r="F19" s="12"/>
      <c r="G19" s="55"/>
      <c r="H19" s="55"/>
      <c r="I19" s="55"/>
      <c r="K19" s="24"/>
      <c r="L19" s="24"/>
      <c r="M19" s="24"/>
    </row>
    <row r="20" spans="1:13">
      <c r="A20" s="52">
        <v>43190</v>
      </c>
      <c r="B20" s="89">
        <v>67.885642777964648</v>
      </c>
      <c r="C20" s="86">
        <v>64.86833721603162</v>
      </c>
      <c r="E20" s="30"/>
      <c r="F20" s="12"/>
      <c r="G20" s="55"/>
      <c r="H20" s="55"/>
      <c r="I20" s="55"/>
      <c r="K20" s="24"/>
      <c r="L20" s="24"/>
      <c r="M20" s="24"/>
    </row>
    <row r="21" spans="1:13">
      <c r="A21" s="52">
        <v>43281</v>
      </c>
      <c r="B21" s="89">
        <v>69.831556951748368</v>
      </c>
      <c r="C21" s="86">
        <v>65.300450965780755</v>
      </c>
      <c r="E21" s="30"/>
      <c r="F21" s="12"/>
      <c r="G21" s="55"/>
      <c r="H21" s="55"/>
      <c r="I21" s="55"/>
      <c r="K21" s="24"/>
      <c r="L21" s="24"/>
      <c r="M21" s="24"/>
    </row>
    <row r="22" spans="1:13">
      <c r="A22" s="52">
        <v>43373</v>
      </c>
      <c r="B22" s="89">
        <v>69.792779113148995</v>
      </c>
      <c r="C22" s="86">
        <v>63.94397211218471</v>
      </c>
      <c r="E22" s="30"/>
      <c r="F22" s="12"/>
      <c r="G22" s="55"/>
      <c r="H22" s="55"/>
      <c r="I22" s="55"/>
      <c r="K22" s="24"/>
      <c r="L22" s="24"/>
      <c r="M22" s="24"/>
    </row>
    <row r="23" spans="1:13">
      <c r="A23" s="52">
        <v>43465</v>
      </c>
      <c r="B23" s="89">
        <v>70.446489552697784</v>
      </c>
      <c r="C23" s="86">
        <v>64.386811717445582</v>
      </c>
      <c r="E23" s="30"/>
      <c r="F23" s="12"/>
      <c r="G23" s="55"/>
      <c r="H23" s="55"/>
      <c r="I23" s="55"/>
      <c r="K23" s="24"/>
      <c r="L23" s="24"/>
      <c r="M23" s="24"/>
    </row>
    <row r="24" spans="1:13">
      <c r="A24" s="52">
        <v>43555</v>
      </c>
      <c r="B24" s="89">
        <v>71.698996995229109</v>
      </c>
      <c r="C24" s="86">
        <v>63.501503014879113</v>
      </c>
      <c r="E24" s="30"/>
      <c r="F24" s="12"/>
      <c r="G24" s="55"/>
      <c r="H24" s="55"/>
      <c r="I24" s="55"/>
      <c r="K24" s="24"/>
      <c r="L24" s="24"/>
      <c r="M24" s="24"/>
    </row>
    <row r="25" spans="1:13">
      <c r="A25" s="52">
        <v>43646</v>
      </c>
      <c r="B25" s="89">
        <v>70.831800631689617</v>
      </c>
      <c r="C25" s="86">
        <v>62.975533351049542</v>
      </c>
      <c r="E25" s="30"/>
      <c r="F25" s="12"/>
      <c r="G25" s="55"/>
      <c r="H25" s="55"/>
      <c r="I25" s="55"/>
      <c r="K25" s="24"/>
      <c r="L25" s="24"/>
      <c r="M25" s="24"/>
    </row>
    <row r="26" spans="1:13">
      <c r="A26" s="52">
        <v>43738</v>
      </c>
      <c r="B26" s="89">
        <v>70.801708678334961</v>
      </c>
      <c r="C26" s="86">
        <v>62.001802964324362</v>
      </c>
      <c r="E26" s="30"/>
      <c r="F26" s="12"/>
      <c r="G26" s="55"/>
      <c r="H26" s="55"/>
      <c r="I26" s="55"/>
      <c r="K26" s="24"/>
      <c r="L26" s="24"/>
      <c r="M26" s="24"/>
    </row>
    <row r="27" spans="1:13">
      <c r="A27" s="52">
        <v>43830</v>
      </c>
      <c r="B27" s="89">
        <v>72.2717440386714</v>
      </c>
      <c r="C27" s="86">
        <v>62.570160819945507</v>
      </c>
      <c r="E27" s="30"/>
      <c r="F27" s="12"/>
      <c r="G27" s="55"/>
      <c r="H27" s="55"/>
      <c r="I27" s="55"/>
      <c r="K27" s="24"/>
      <c r="L27" s="24"/>
      <c r="M27" s="24"/>
    </row>
    <row r="28" spans="1:13">
      <c r="A28" s="52">
        <v>43921</v>
      </c>
      <c r="B28" s="89">
        <v>75.82356848525869</v>
      </c>
      <c r="C28" s="86">
        <v>65.676735393589496</v>
      </c>
      <c r="E28" s="30"/>
      <c r="F28" s="12"/>
      <c r="G28" s="55"/>
      <c r="H28" s="55"/>
      <c r="I28" s="55"/>
      <c r="K28" s="24"/>
      <c r="L28" s="24"/>
      <c r="M28" s="24"/>
    </row>
    <row r="29" spans="1:13">
      <c r="A29" s="52">
        <v>44012</v>
      </c>
      <c r="B29" s="89">
        <v>71.94217341013541</v>
      </c>
      <c r="C29" s="86">
        <v>63.84048877296911</v>
      </c>
      <c r="E29" s="30"/>
      <c r="F29" s="12"/>
      <c r="G29" s="55"/>
      <c r="H29" s="55"/>
      <c r="I29" s="55"/>
      <c r="K29" s="24"/>
      <c r="L29" s="24"/>
      <c r="M29" s="24"/>
    </row>
    <row r="30" spans="1:13">
      <c r="A30" s="52">
        <v>44104</v>
      </c>
      <c r="B30" s="89">
        <v>70.375937856324924</v>
      </c>
      <c r="C30" s="86">
        <v>61.842550778252615</v>
      </c>
      <c r="E30" s="30"/>
      <c r="F30" s="12"/>
      <c r="G30" s="55"/>
      <c r="H30" s="55"/>
      <c r="I30" s="55"/>
      <c r="K30" s="24"/>
      <c r="L30" s="24"/>
      <c r="M30" s="24"/>
    </row>
    <row r="31" spans="1:13">
      <c r="A31" s="52">
        <v>44196</v>
      </c>
      <c r="B31" s="89">
        <v>69.959407177964778</v>
      </c>
      <c r="C31" s="86">
        <v>61.453941213354334</v>
      </c>
      <c r="E31" s="30"/>
      <c r="F31" s="12"/>
      <c r="G31" s="55"/>
      <c r="H31" s="55"/>
      <c r="I31" s="55"/>
      <c r="K31" s="24"/>
      <c r="L31" s="24"/>
      <c r="M31" s="24"/>
    </row>
    <row r="32" spans="1:13">
      <c r="A32" s="52">
        <v>44286</v>
      </c>
      <c r="B32" s="89">
        <v>73.446709903620061</v>
      </c>
      <c r="C32" s="122">
        <v>62.499005987751588</v>
      </c>
      <c r="E32" s="30"/>
      <c r="F32" s="12"/>
      <c r="G32" s="55"/>
      <c r="H32" s="55"/>
      <c r="I32" s="55"/>
      <c r="K32" s="24"/>
      <c r="L32" s="24"/>
      <c r="M32" s="24"/>
    </row>
    <row r="33" spans="1:13">
      <c r="A33" s="52">
        <v>44377</v>
      </c>
      <c r="B33" s="89">
        <v>73.483064642710985</v>
      </c>
      <c r="C33" s="122">
        <v>61.780335013306853</v>
      </c>
      <c r="E33" s="30"/>
      <c r="G33" s="55"/>
      <c r="H33" s="55"/>
      <c r="I33" s="55"/>
      <c r="K33" s="24"/>
      <c r="L33" s="24"/>
      <c r="M33" s="24"/>
    </row>
    <row r="34" spans="1:13">
      <c r="A34" s="52">
        <v>44469</v>
      </c>
      <c r="B34" s="89">
        <v>74.573418551914145</v>
      </c>
      <c r="C34" s="122">
        <v>61.47505684322342</v>
      </c>
      <c r="E34" s="30"/>
      <c r="F34" s="134"/>
      <c r="G34" s="55"/>
      <c r="H34" s="55"/>
      <c r="I34" s="55"/>
    </row>
    <row r="35" spans="1:13">
      <c r="A35" s="52">
        <v>44561</v>
      </c>
      <c r="B35" s="89">
        <v>82.686800292448723</v>
      </c>
      <c r="C35" s="122">
        <v>64.694775188032153</v>
      </c>
      <c r="E35" s="30"/>
      <c r="F35" s="134"/>
      <c r="G35" s="133"/>
      <c r="H35" s="55"/>
      <c r="I35" s="55"/>
    </row>
    <row r="36" spans="1:13">
      <c r="A36" s="52">
        <v>44651</v>
      </c>
      <c r="B36" s="89">
        <v>84.329082833205746</v>
      </c>
      <c r="C36" s="122">
        <v>56.25119055223773</v>
      </c>
      <c r="E36" s="30"/>
      <c r="F36" s="134"/>
      <c r="G36" s="133"/>
      <c r="H36" s="55"/>
      <c r="I36" s="55"/>
    </row>
    <row r="37" spans="1:13">
      <c r="A37" s="52">
        <v>44742</v>
      </c>
      <c r="B37" s="89">
        <v>88.655833713024776</v>
      </c>
      <c r="C37" s="122">
        <v>57.373837747312528</v>
      </c>
      <c r="E37" s="30"/>
      <c r="F37" s="134"/>
      <c r="G37" s="133"/>
      <c r="H37" s="55"/>
      <c r="I37" s="55"/>
    </row>
    <row r="38" spans="1:13">
      <c r="A38" s="58">
        <v>44834</v>
      </c>
      <c r="B38" s="89">
        <v>88.302402321290913</v>
      </c>
      <c r="C38" s="122">
        <v>60.373055947582323</v>
      </c>
      <c r="F38" s="134"/>
      <c r="G38" s="133"/>
    </row>
    <row r="39" spans="1:13">
      <c r="A39" s="58">
        <v>44926</v>
      </c>
      <c r="B39" s="122">
        <v>87.061051626492358</v>
      </c>
      <c r="C39" s="122">
        <v>62.238445564536029</v>
      </c>
      <c r="F39" s="134"/>
      <c r="G39" s="133"/>
    </row>
    <row r="40" spans="1:13">
      <c r="A40" s="120">
        <v>45016</v>
      </c>
      <c r="B40" s="122">
        <v>73.225704302215846</v>
      </c>
      <c r="C40" s="122">
        <v>57.50557494501772</v>
      </c>
      <c r="F40" s="134"/>
      <c r="G40" s="133"/>
    </row>
    <row r="41" spans="1:13">
      <c r="A41" s="120">
        <v>45107</v>
      </c>
      <c r="B41" s="122">
        <v>71.131148997287028</v>
      </c>
      <c r="C41" s="122">
        <v>57.736732475437513</v>
      </c>
      <c r="F41" s="134"/>
      <c r="G41" s="133"/>
    </row>
    <row r="42" spans="1:13">
      <c r="C42" s="122"/>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067B-01CD-4DB0-AB03-1377FE72036D}">
  <dimension ref="A1:I51"/>
  <sheetViews>
    <sheetView workbookViewId="0">
      <selection activeCell="B2" sqref="B2"/>
    </sheetView>
  </sheetViews>
  <sheetFormatPr defaultColWidth="9.140625" defaultRowHeight="15"/>
  <cols>
    <col min="1" max="2" width="9.140625" style="56"/>
    <col min="3" max="3" width="21.85546875" style="56" bestFit="1" customWidth="1"/>
    <col min="4" max="4" width="15.42578125" style="56" customWidth="1"/>
    <col min="5" max="5" width="21.85546875" style="56" bestFit="1" customWidth="1"/>
    <col min="6" max="6" width="28.42578125" style="56" bestFit="1" customWidth="1"/>
    <col min="7" max="7" width="21.85546875" style="56" bestFit="1" customWidth="1"/>
    <col min="8" max="16384" width="9.140625" style="56"/>
  </cols>
  <sheetData>
    <row r="1" spans="1:7">
      <c r="A1" s="57" t="s">
        <v>0</v>
      </c>
      <c r="B1" s="56" t="s">
        <v>125</v>
      </c>
    </row>
    <row r="2" spans="1:7">
      <c r="A2" s="57" t="s">
        <v>1</v>
      </c>
      <c r="B2" s="56" t="s">
        <v>13</v>
      </c>
    </row>
    <row r="3" spans="1:7">
      <c r="A3" s="57" t="s">
        <v>2</v>
      </c>
      <c r="B3" s="56" t="s">
        <v>9</v>
      </c>
    </row>
    <row r="4" spans="1:7">
      <c r="A4" s="57" t="s">
        <v>3</v>
      </c>
    </row>
    <row r="5" spans="1:7">
      <c r="G5" s="63"/>
    </row>
    <row r="6" spans="1:7">
      <c r="G6" s="63"/>
    </row>
    <row r="7" spans="1:7">
      <c r="A7" s="59"/>
      <c r="B7" s="60" t="s">
        <v>22</v>
      </c>
      <c r="C7" s="60" t="s">
        <v>56</v>
      </c>
      <c r="D7" s="60" t="s">
        <v>15</v>
      </c>
      <c r="E7" s="60" t="s">
        <v>56</v>
      </c>
      <c r="F7" s="60" t="s">
        <v>35</v>
      </c>
      <c r="G7" s="60" t="s">
        <v>56</v>
      </c>
    </row>
    <row r="8" spans="1:7">
      <c r="A8" s="58">
        <v>42094</v>
      </c>
      <c r="B8" s="62">
        <v>58.086640795859005</v>
      </c>
      <c r="C8" s="62">
        <v>41.66365642785901</v>
      </c>
      <c r="D8" s="62">
        <v>4.4659056543099993</v>
      </c>
      <c r="E8" s="62">
        <v>4.4659056543099993</v>
      </c>
      <c r="F8" s="62">
        <v>36.2243538177893</v>
      </c>
      <c r="G8" s="62">
        <v>36.224353817789307</v>
      </c>
    </row>
    <row r="9" spans="1:7">
      <c r="A9" s="58">
        <v>42185</v>
      </c>
      <c r="B9" s="62">
        <v>60.012899211521805</v>
      </c>
      <c r="C9" s="62">
        <v>42.758112919521807</v>
      </c>
      <c r="D9" s="62">
        <v>4.1552592601200002</v>
      </c>
      <c r="E9" s="62">
        <v>4.1552592601200002</v>
      </c>
      <c r="F9" s="62">
        <v>37.620107658436908</v>
      </c>
      <c r="G9" s="62">
        <v>37.620107658436908</v>
      </c>
    </row>
    <row r="10" spans="1:7">
      <c r="A10" s="58">
        <v>42277</v>
      </c>
      <c r="B10" s="62">
        <v>61.876578958716507</v>
      </c>
      <c r="C10" s="62">
        <v>44.417948367126506</v>
      </c>
      <c r="D10" s="62">
        <v>4.6033843841499005</v>
      </c>
      <c r="E10" s="62">
        <v>4.6033843841499005</v>
      </c>
      <c r="F10" s="62">
        <v>38.747151735793203</v>
      </c>
      <c r="G10" s="62">
        <v>38.747151735793196</v>
      </c>
    </row>
    <row r="11" spans="1:7">
      <c r="A11" s="58">
        <v>42369</v>
      </c>
      <c r="B11" s="62">
        <v>71.631465547150697</v>
      </c>
      <c r="C11" s="62">
        <v>46.779419239886707</v>
      </c>
      <c r="D11" s="62">
        <v>6.3944368482726999</v>
      </c>
      <c r="E11" s="62">
        <v>5.4574880062727003</v>
      </c>
      <c r="F11" s="62">
        <v>64.154270799928895</v>
      </c>
      <c r="G11" s="62">
        <v>40.239173334664905</v>
      </c>
    </row>
    <row r="12" spans="1:7">
      <c r="A12" s="58">
        <v>42460</v>
      </c>
      <c r="B12" s="62">
        <v>74.104420296922697</v>
      </c>
      <c r="C12" s="62">
        <v>47.844766677462701</v>
      </c>
      <c r="D12" s="62">
        <v>7.7012047938540995</v>
      </c>
      <c r="E12" s="62">
        <v>6.6125200607940995</v>
      </c>
      <c r="F12" s="62">
        <v>65.296908664568093</v>
      </c>
      <c r="G12" s="62">
        <v>40.125939778168096</v>
      </c>
    </row>
    <row r="13" spans="1:7">
      <c r="A13" s="58">
        <v>42551</v>
      </c>
      <c r="B13" s="62">
        <v>78.053157014000902</v>
      </c>
      <c r="C13" s="62">
        <v>50.097907661370897</v>
      </c>
      <c r="D13" s="62">
        <v>9.1333286178427997</v>
      </c>
      <c r="E13" s="62">
        <v>7.8824618424977988</v>
      </c>
      <c r="F13" s="62">
        <v>68.307450538702298</v>
      </c>
      <c r="G13" s="62">
        <v>41.603067961417295</v>
      </c>
    </row>
    <row r="14" spans="1:7">
      <c r="A14" s="58">
        <v>42643</v>
      </c>
      <c r="B14" s="62">
        <v>82.257149144097795</v>
      </c>
      <c r="C14" s="62">
        <v>51.836814003088797</v>
      </c>
      <c r="D14" s="62">
        <v>8.8210639669702022</v>
      </c>
      <c r="E14" s="62">
        <v>7.5849069399502005</v>
      </c>
      <c r="F14" s="62">
        <v>72.796576524081487</v>
      </c>
      <c r="G14" s="62">
        <v>43.612398410092489</v>
      </c>
    </row>
    <row r="15" spans="1:7">
      <c r="A15" s="58">
        <v>42735</v>
      </c>
      <c r="B15" s="62">
        <v>87.059606040064011</v>
      </c>
      <c r="C15" s="62">
        <v>55.333342399297003</v>
      </c>
      <c r="D15" s="62">
        <v>10.032738544254599</v>
      </c>
      <c r="E15" s="62">
        <v>8.6822237204165997</v>
      </c>
      <c r="F15" s="62">
        <v>76.344621221325596</v>
      </c>
      <c r="G15" s="62">
        <v>45.968872404396592</v>
      </c>
    </row>
    <row r="16" spans="1:7">
      <c r="A16" s="58">
        <v>42825</v>
      </c>
      <c r="B16" s="62">
        <v>80.84702541903799</v>
      </c>
      <c r="C16" s="62">
        <v>57.10972219415099</v>
      </c>
      <c r="D16" s="62">
        <v>11.0431704236413</v>
      </c>
      <c r="E16" s="62">
        <v>9.3838711228582987</v>
      </c>
      <c r="F16" s="62">
        <v>69.103192358237195</v>
      </c>
      <c r="G16" s="62">
        <v>47.025188434133192</v>
      </c>
    </row>
    <row r="17" spans="1:9">
      <c r="A17" s="58">
        <v>42916</v>
      </c>
      <c r="B17" s="62">
        <v>97.213234238212408</v>
      </c>
      <c r="C17" s="62">
        <v>62.404513546693408</v>
      </c>
      <c r="D17" s="62">
        <v>12.492141344816199</v>
      </c>
      <c r="E17" s="62">
        <v>10.6142987878162</v>
      </c>
      <c r="F17" s="62">
        <v>83.996629828030592</v>
      </c>
      <c r="G17" s="62">
        <v>51.065751693511608</v>
      </c>
    </row>
    <row r="18" spans="1:9">
      <c r="A18" s="58">
        <v>43008</v>
      </c>
      <c r="B18" s="62">
        <v>106.30785621555731</v>
      </c>
      <c r="C18" s="62">
        <v>68.905232830704307</v>
      </c>
      <c r="D18" s="62">
        <v>13.403507593439899</v>
      </c>
      <c r="E18" s="62">
        <v>11.461840366439899</v>
      </c>
      <c r="F18" s="62">
        <v>92.145281360846099</v>
      </c>
      <c r="G18" s="62">
        <v>56.684325202993094</v>
      </c>
    </row>
    <row r="19" spans="1:9">
      <c r="A19" s="58">
        <v>43100</v>
      </c>
      <c r="B19" s="62">
        <v>113.6186131077894</v>
      </c>
      <c r="C19" s="62">
        <v>72.914048178495406</v>
      </c>
      <c r="D19" s="62">
        <v>15.840841943129401</v>
      </c>
      <c r="E19" s="62">
        <v>13.511780222129401</v>
      </c>
      <c r="F19" s="62">
        <v>97.006404251673999</v>
      </c>
      <c r="G19" s="62">
        <v>58.630901043380007</v>
      </c>
    </row>
    <row r="20" spans="1:9">
      <c r="A20" s="58">
        <v>43190</v>
      </c>
      <c r="B20" s="62">
        <v>117.48348843392439</v>
      </c>
      <c r="C20" s="62">
        <v>73.648137052890391</v>
      </c>
      <c r="D20" s="62">
        <v>15.299365291897502</v>
      </c>
      <c r="E20" s="62">
        <v>13.092946298144501</v>
      </c>
      <c r="F20" s="62">
        <v>98.293954415934806</v>
      </c>
      <c r="G20" s="62">
        <v>59.752337133653796</v>
      </c>
    </row>
    <row r="21" spans="1:9">
      <c r="A21" s="58">
        <v>43281</v>
      </c>
      <c r="B21" s="62">
        <v>125.74681250861831</v>
      </c>
      <c r="C21" s="62">
        <v>76.998233971314292</v>
      </c>
      <c r="D21" s="62">
        <v>16.4842056195601</v>
      </c>
      <c r="E21" s="62">
        <v>13.8616180895631</v>
      </c>
      <c r="F21" s="62">
        <v>104.0384710218067</v>
      </c>
      <c r="G21" s="62">
        <v>62.322979825499694</v>
      </c>
    </row>
    <row r="22" spans="1:9">
      <c r="A22" s="58">
        <v>43373</v>
      </c>
      <c r="B22" s="62">
        <v>141.17236265366049</v>
      </c>
      <c r="C22" s="62">
        <v>80.249386485684511</v>
      </c>
      <c r="D22" s="62">
        <v>22.801105923753102</v>
      </c>
      <c r="E22" s="62">
        <v>14.287638358714101</v>
      </c>
      <c r="F22" s="62">
        <v>108.00416712235969</v>
      </c>
      <c r="G22" s="62">
        <v>65.074958955698705</v>
      </c>
    </row>
    <row r="23" spans="1:9">
      <c r="A23" s="58">
        <v>43465</v>
      </c>
      <c r="B23" s="62">
        <v>148.7074105778272</v>
      </c>
      <c r="C23" s="62">
        <v>85.897959729376211</v>
      </c>
      <c r="D23" s="62">
        <v>23.671436349793801</v>
      </c>
      <c r="E23" s="62">
        <v>15.2035653256668</v>
      </c>
      <c r="F23" s="62">
        <v>114.9096259487208</v>
      </c>
      <c r="G23" s="62">
        <v>69.665886981173813</v>
      </c>
    </row>
    <row r="24" spans="1:9">
      <c r="A24" s="58">
        <v>43555</v>
      </c>
      <c r="B24" s="62">
        <v>153.5785631874441</v>
      </c>
      <c r="C24" s="62">
        <v>87.723483368605088</v>
      </c>
      <c r="D24" s="62">
        <v>24.606887238233501</v>
      </c>
      <c r="E24" s="62">
        <v>16.040552622947502</v>
      </c>
      <c r="F24" s="62">
        <v>119.509841049998</v>
      </c>
      <c r="G24" s="62">
        <v>70.468401886758016</v>
      </c>
    </row>
    <row r="25" spans="1:9">
      <c r="A25" s="58">
        <v>43646</v>
      </c>
      <c r="B25" s="62">
        <v>165.11298919930519</v>
      </c>
      <c r="C25" s="62">
        <v>91.279228234879213</v>
      </c>
      <c r="D25" s="62">
        <v>26.2318609664703</v>
      </c>
      <c r="E25" s="62">
        <v>16.171385166097298</v>
      </c>
      <c r="F25" s="62">
        <v>127.1410431472934</v>
      </c>
      <c r="G25" s="62">
        <v>73.755259575651394</v>
      </c>
    </row>
    <row r="26" spans="1:9">
      <c r="A26" s="58">
        <v>43738</v>
      </c>
      <c r="B26" s="62">
        <v>173.21489628311011</v>
      </c>
      <c r="C26" s="62">
        <v>94.860721366241094</v>
      </c>
      <c r="D26" s="62">
        <v>27.3479870212165</v>
      </c>
      <c r="E26" s="62">
        <v>16.4543391769555</v>
      </c>
      <c r="F26" s="62">
        <v>132.0550002344703</v>
      </c>
      <c r="G26" s="62">
        <v>76.735191555103299</v>
      </c>
    </row>
    <row r="27" spans="1:9">
      <c r="A27" s="58">
        <v>43830</v>
      </c>
      <c r="B27" s="62">
        <v>185.08132408471852</v>
      </c>
      <c r="C27" s="62">
        <v>101.19846976789252</v>
      </c>
      <c r="D27" s="62">
        <v>27.974383528193599</v>
      </c>
      <c r="E27" s="62">
        <v>16.687022218818601</v>
      </c>
      <c r="F27" s="62">
        <v>145.1404976403436</v>
      </c>
      <c r="G27" s="62">
        <v>82.684400874398591</v>
      </c>
    </row>
    <row r="28" spans="1:9">
      <c r="A28" s="58">
        <v>43921</v>
      </c>
      <c r="B28" s="62">
        <v>180.6212246660528</v>
      </c>
      <c r="C28" s="62">
        <v>102.76416221199278</v>
      </c>
      <c r="D28" s="62">
        <v>28.243346904402397</v>
      </c>
      <c r="E28" s="62">
        <v>17.542399786468398</v>
      </c>
      <c r="F28" s="62">
        <v>140.2975962641938</v>
      </c>
      <c r="G28" s="62">
        <v>83.294628087341792</v>
      </c>
    </row>
    <row r="29" spans="1:9">
      <c r="A29" s="58">
        <v>44012</v>
      </c>
      <c r="B29" s="62">
        <v>186.34717779492243</v>
      </c>
      <c r="C29" s="62">
        <v>104.79145431771039</v>
      </c>
      <c r="D29" s="62">
        <v>28.0013313792087</v>
      </c>
      <c r="E29" s="62">
        <v>17.749935002443699</v>
      </c>
      <c r="F29" s="62">
        <v>149.4453074715976</v>
      </c>
      <c r="G29" s="62">
        <v>84.913336808790589</v>
      </c>
    </row>
    <row r="30" spans="1:9">
      <c r="A30" s="58">
        <v>44104</v>
      </c>
      <c r="B30" s="62">
        <v>188.064673003015</v>
      </c>
      <c r="C30" s="62">
        <v>106.40280445069</v>
      </c>
      <c r="D30" s="62">
        <v>28.897400366315598</v>
      </c>
      <c r="E30" s="62">
        <v>17.708494285920601</v>
      </c>
      <c r="F30" s="62">
        <v>149.85789575817108</v>
      </c>
      <c r="G30" s="62">
        <v>86.377877083451111</v>
      </c>
    </row>
    <row r="31" spans="1:9">
      <c r="A31" s="58">
        <v>44196</v>
      </c>
      <c r="B31" s="62">
        <v>197.26391075248961</v>
      </c>
      <c r="C31" s="62">
        <v>110.32572396032958</v>
      </c>
      <c r="D31" s="62">
        <v>31.223162256054398</v>
      </c>
      <c r="E31" s="62">
        <v>18.586672944697398</v>
      </c>
      <c r="F31" s="62">
        <v>131.63951122822598</v>
      </c>
      <c r="G31" s="62">
        <v>89.159854813063006</v>
      </c>
      <c r="I31" s="116"/>
    </row>
    <row r="32" spans="1:9">
      <c r="A32" s="58">
        <v>44286</v>
      </c>
      <c r="B32" s="62">
        <v>206.03597280725847</v>
      </c>
      <c r="C32" s="62">
        <v>112.88729258829848</v>
      </c>
      <c r="D32" s="62">
        <v>32.298726252026597</v>
      </c>
      <c r="E32" s="62">
        <v>18.905747181263603</v>
      </c>
      <c r="F32" s="62">
        <v>144.7058334896229</v>
      </c>
      <c r="G32" s="62">
        <v>91.172880755465897</v>
      </c>
      <c r="I32" s="116"/>
    </row>
    <row r="33" spans="1:9">
      <c r="A33" s="58">
        <v>44377</v>
      </c>
      <c r="B33" s="62">
        <v>218.51254275581528</v>
      </c>
      <c r="C33" s="62">
        <v>121.84651002092087</v>
      </c>
      <c r="D33" s="62">
        <v>33.745690142342802</v>
      </c>
      <c r="E33" s="62">
        <v>19.391023935089297</v>
      </c>
      <c r="F33" s="62">
        <v>173.81908042966219</v>
      </c>
      <c r="G33" s="62">
        <v>99.399528075021294</v>
      </c>
      <c r="I33" s="116"/>
    </row>
    <row r="34" spans="1:9">
      <c r="A34" s="58">
        <v>44469</v>
      </c>
      <c r="B34" s="62">
        <v>225.753865980553</v>
      </c>
      <c r="C34" s="62">
        <v>125.10873447834788</v>
      </c>
      <c r="D34" s="62">
        <v>35.747661064585095</v>
      </c>
      <c r="E34" s="62">
        <v>20.670948398396803</v>
      </c>
      <c r="F34" s="62">
        <v>178.43458872600741</v>
      </c>
      <c r="G34" s="62">
        <v>101.1498162989906</v>
      </c>
      <c r="I34" s="116"/>
    </row>
    <row r="35" spans="1:9">
      <c r="A35" s="58">
        <v>44561</v>
      </c>
      <c r="B35" s="62">
        <v>277.20949919446025</v>
      </c>
      <c r="C35" s="62">
        <v>130.858458239855</v>
      </c>
      <c r="D35" s="62">
        <v>37.450233912116907</v>
      </c>
      <c r="E35" s="62">
        <v>21.0693086058352</v>
      </c>
      <c r="F35" s="62">
        <v>227.27469907744839</v>
      </c>
      <c r="G35" s="62">
        <v>106.16378511558482</v>
      </c>
      <c r="I35" s="116"/>
    </row>
    <row r="36" spans="1:9">
      <c r="A36" s="58">
        <v>44651</v>
      </c>
      <c r="B36" s="62">
        <v>285.70837139743043</v>
      </c>
      <c r="C36" s="62">
        <v>132.2222474591876</v>
      </c>
      <c r="D36" s="62">
        <v>39.230933388607298</v>
      </c>
      <c r="E36" s="62">
        <v>21.8771539811856</v>
      </c>
      <c r="F36" s="62">
        <v>232.21711291808441</v>
      </c>
      <c r="G36" s="62">
        <v>105.59487599663329</v>
      </c>
      <c r="I36" s="116"/>
    </row>
    <row r="37" spans="1:9">
      <c r="A37" s="58">
        <v>44742</v>
      </c>
      <c r="B37" s="62">
        <v>301.7343695773925</v>
      </c>
      <c r="C37" s="62">
        <v>136.68033739429052</v>
      </c>
      <c r="D37" s="62">
        <v>43.219421638034305</v>
      </c>
      <c r="E37" s="62">
        <v>24.2397268714974</v>
      </c>
      <c r="F37" s="62">
        <v>243.2090221822699</v>
      </c>
      <c r="G37" s="62">
        <v>107.28912706566479</v>
      </c>
      <c r="I37" s="116"/>
    </row>
    <row r="38" spans="1:9">
      <c r="A38" s="58">
        <v>44834</v>
      </c>
      <c r="B38" s="90">
        <v>287.52914505900975</v>
      </c>
      <c r="C38" s="101">
        <v>138.35592475116559</v>
      </c>
      <c r="D38" s="90">
        <v>29.229033585725301</v>
      </c>
      <c r="E38" s="101">
        <v>24.411313149240797</v>
      </c>
      <c r="F38" s="90">
        <v>247.52868095041435</v>
      </c>
      <c r="G38" s="101">
        <v>108.35546681690471</v>
      </c>
      <c r="I38" s="116"/>
    </row>
    <row r="39" spans="1:9">
      <c r="A39" s="58">
        <v>44926</v>
      </c>
      <c r="B39" s="90">
        <v>302.43952304274609</v>
      </c>
      <c r="C39" s="101">
        <v>142.62353072844604</v>
      </c>
      <c r="D39" s="90">
        <v>30.839364408403299</v>
      </c>
      <c r="E39" s="101">
        <v>24.646942023433297</v>
      </c>
      <c r="F39" s="90">
        <v>260.83043699762959</v>
      </c>
      <c r="G39" s="101">
        <v>112.13966693007958</v>
      </c>
      <c r="I39" s="116"/>
    </row>
    <row r="40" spans="1:9">
      <c r="A40" s="120">
        <v>45016</v>
      </c>
      <c r="B40" s="122">
        <v>299.33803855074046</v>
      </c>
      <c r="C40" s="122">
        <v>142.1594300816005</v>
      </c>
      <c r="D40" s="122">
        <v>31.804663218696401</v>
      </c>
      <c r="E40" s="122">
        <v>25.563423385566399</v>
      </c>
      <c r="F40" s="122">
        <v>256.61983725261962</v>
      </c>
      <c r="G40" s="122">
        <v>110.48381266298961</v>
      </c>
      <c r="I40" s="116"/>
    </row>
    <row r="41" spans="1:9">
      <c r="A41" s="120">
        <v>45107</v>
      </c>
      <c r="B41" s="122">
        <v>315.7079670826671</v>
      </c>
      <c r="C41" s="122">
        <v>144.62815265987709</v>
      </c>
      <c r="D41" s="122">
        <v>33.432870810896098</v>
      </c>
      <c r="E41" s="122">
        <v>25.744608982856096</v>
      </c>
      <c r="F41" s="122">
        <v>270.80245602612638</v>
      </c>
      <c r="G41" s="122">
        <v>112.63093304607642</v>
      </c>
      <c r="I41" s="116"/>
    </row>
    <row r="42" spans="1:9">
      <c r="B42" s="114"/>
      <c r="C42" s="114"/>
      <c r="D42" s="114"/>
      <c r="E42" s="114"/>
      <c r="F42" s="114"/>
      <c r="G42" s="114"/>
    </row>
    <row r="43" spans="1:9">
      <c r="F43" s="116"/>
    </row>
    <row r="44" spans="1:9">
      <c r="B44" s="116"/>
    </row>
    <row r="45" spans="1:9">
      <c r="B45" s="116"/>
    </row>
    <row r="46" spans="1:9">
      <c r="B46" s="116"/>
    </row>
    <row r="47" spans="1:9">
      <c r="B47" s="116"/>
    </row>
    <row r="48" spans="1:9">
      <c r="B48" s="116"/>
      <c r="F48" s="110"/>
    </row>
    <row r="49" spans="2:6">
      <c r="B49" s="116"/>
      <c r="F49" s="110"/>
    </row>
    <row r="50" spans="2:6">
      <c r="B50" s="116"/>
      <c r="F50" s="110"/>
    </row>
    <row r="51" spans="2:6">
      <c r="F51" s="11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7"/>
  <sheetViews>
    <sheetView workbookViewId="0">
      <selection activeCell="G12" sqref="G12"/>
    </sheetView>
  </sheetViews>
  <sheetFormatPr defaultRowHeight="15"/>
  <cols>
    <col min="1" max="1" width="10" customWidth="1"/>
    <col min="2" max="2" width="20.5703125" customWidth="1"/>
    <col min="3" max="4" width="20.28515625" customWidth="1"/>
    <col min="7" max="7" width="11.85546875" bestFit="1" customWidth="1"/>
  </cols>
  <sheetData>
    <row r="1" spans="1:8">
      <c r="A1" s="1" t="s">
        <v>0</v>
      </c>
      <c r="B1" t="s">
        <v>126</v>
      </c>
    </row>
    <row r="2" spans="1:8">
      <c r="A2" s="1" t="s">
        <v>1</v>
      </c>
      <c r="B2" t="s">
        <v>4</v>
      </c>
    </row>
    <row r="3" spans="1:8">
      <c r="A3" s="1" t="s">
        <v>2</v>
      </c>
      <c r="B3" t="s">
        <v>9</v>
      </c>
    </row>
    <row r="4" spans="1:8">
      <c r="A4" s="1" t="s">
        <v>3</v>
      </c>
      <c r="B4" t="s">
        <v>77</v>
      </c>
    </row>
    <row r="6" spans="1:8">
      <c r="D6" s="56"/>
      <c r="E6" s="56"/>
      <c r="F6" s="56"/>
      <c r="G6" s="56"/>
    </row>
    <row r="7" spans="1:8">
      <c r="A7" s="3"/>
      <c r="B7" s="5" t="s">
        <v>18</v>
      </c>
      <c r="C7" s="5" t="s">
        <v>19</v>
      </c>
      <c r="D7" s="56"/>
      <c r="E7" s="56"/>
      <c r="F7" s="56"/>
      <c r="G7" s="56"/>
    </row>
    <row r="8" spans="1:8">
      <c r="A8" s="2">
        <v>42094</v>
      </c>
      <c r="B8" s="8">
        <v>7.0476479298687238</v>
      </c>
      <c r="C8" s="8">
        <v>9.6774762004963453</v>
      </c>
      <c r="D8" s="56"/>
      <c r="E8" s="56"/>
      <c r="F8" s="56"/>
      <c r="G8" s="56"/>
      <c r="H8" s="35"/>
    </row>
    <row r="9" spans="1:8">
      <c r="A9" s="2">
        <v>42185</v>
      </c>
      <c r="B9" s="8">
        <v>7.1955424484196824</v>
      </c>
      <c r="C9" s="8">
        <v>9.7908635671862552</v>
      </c>
      <c r="D9" s="56"/>
      <c r="E9" s="56"/>
      <c r="F9" s="56"/>
      <c r="G9" s="56"/>
      <c r="H9" s="35"/>
    </row>
    <row r="10" spans="1:8">
      <c r="A10" s="2">
        <v>42277</v>
      </c>
      <c r="B10" s="8">
        <v>7.6166451425369708</v>
      </c>
      <c r="C10" s="8">
        <v>9.26825087795903</v>
      </c>
      <c r="D10" s="28"/>
      <c r="E10" s="56"/>
      <c r="F10" s="56"/>
      <c r="G10" s="35"/>
      <c r="H10" s="35"/>
    </row>
    <row r="11" spans="1:8">
      <c r="A11" s="2">
        <v>42369</v>
      </c>
      <c r="B11" s="8">
        <v>7.7834311201751643</v>
      </c>
      <c r="C11" s="8">
        <v>8.929400693568299</v>
      </c>
      <c r="D11" s="28"/>
      <c r="E11" s="56"/>
      <c r="F11" s="56"/>
      <c r="G11" s="35"/>
      <c r="H11" s="35"/>
    </row>
    <row r="12" spans="1:8">
      <c r="A12" s="2">
        <v>42460</v>
      </c>
      <c r="B12" s="8">
        <v>7.4127597077661473</v>
      </c>
      <c r="C12" s="8">
        <v>9.1304907751247288</v>
      </c>
      <c r="D12" s="28"/>
      <c r="E12" s="56"/>
      <c r="F12" s="56"/>
      <c r="G12" s="35"/>
      <c r="H12" s="35"/>
    </row>
    <row r="13" spans="1:8">
      <c r="A13" s="2">
        <v>42551</v>
      </c>
      <c r="B13" s="8">
        <v>7.4471124216564055</v>
      </c>
      <c r="C13" s="8">
        <v>9.0814084561011637</v>
      </c>
      <c r="D13" s="28"/>
      <c r="E13" s="56"/>
      <c r="F13" s="56"/>
      <c r="G13" s="35"/>
      <c r="H13" s="35"/>
    </row>
    <row r="14" spans="1:8">
      <c r="A14" s="2">
        <v>42643</v>
      </c>
      <c r="B14" s="8">
        <v>7.392987866558502</v>
      </c>
      <c r="C14" s="8">
        <v>9.24423367443781</v>
      </c>
      <c r="D14" s="28"/>
      <c r="E14" s="56"/>
      <c r="F14" s="56"/>
      <c r="G14" s="35"/>
      <c r="H14" s="35"/>
    </row>
    <row r="15" spans="1:8">
      <c r="A15" s="2">
        <v>42735</v>
      </c>
      <c r="B15" s="8">
        <v>7.4113875406116874</v>
      </c>
      <c r="C15" s="8">
        <v>8.3897362386487409</v>
      </c>
      <c r="D15" s="28"/>
      <c r="E15" s="56"/>
      <c r="F15" s="56"/>
      <c r="G15" s="35"/>
      <c r="H15" s="35"/>
    </row>
    <row r="16" spans="1:8">
      <c r="A16" s="2">
        <v>42825</v>
      </c>
      <c r="B16" s="61">
        <v>7.205462567150299</v>
      </c>
      <c r="C16" s="8">
        <v>8.4406201737944677</v>
      </c>
      <c r="D16" s="28"/>
      <c r="E16" s="56"/>
      <c r="F16" s="56"/>
      <c r="G16" s="35"/>
      <c r="H16" s="35"/>
    </row>
    <row r="17" spans="1:12">
      <c r="A17" s="2">
        <v>42916</v>
      </c>
      <c r="B17" s="61">
        <v>7.2392856150932303</v>
      </c>
      <c r="C17" s="8">
        <v>9.464110970404553</v>
      </c>
      <c r="D17" s="28"/>
      <c r="E17" s="56"/>
      <c r="F17" s="56"/>
      <c r="G17" s="35"/>
      <c r="H17" s="35"/>
      <c r="I17" s="27"/>
    </row>
    <row r="18" spans="1:12">
      <c r="A18" s="2">
        <v>43008</v>
      </c>
      <c r="B18" s="61">
        <v>7.1710014413716188</v>
      </c>
      <c r="C18" s="8">
        <v>10.11619182215931</v>
      </c>
      <c r="D18" s="28"/>
      <c r="E18" s="56"/>
      <c r="F18" s="56"/>
      <c r="G18" s="35"/>
      <c r="H18" s="35"/>
    </row>
    <row r="19" spans="1:12">
      <c r="A19" s="2">
        <v>43100</v>
      </c>
      <c r="B19" s="61">
        <v>7.2593518754958648</v>
      </c>
      <c r="C19" s="8">
        <v>9.8559345591907395</v>
      </c>
      <c r="D19" s="28"/>
      <c r="E19" s="56"/>
      <c r="F19" s="56"/>
      <c r="G19" s="35"/>
      <c r="H19" s="35"/>
      <c r="I19" s="27"/>
    </row>
    <row r="20" spans="1:12">
      <c r="A20" s="2">
        <v>43190</v>
      </c>
      <c r="B20" s="61">
        <v>6.9223726109202506</v>
      </c>
      <c r="C20" s="8">
        <v>10.60094580084874</v>
      </c>
      <c r="D20" s="28"/>
      <c r="E20" s="56"/>
      <c r="F20" s="56"/>
      <c r="G20" s="35"/>
      <c r="H20" s="35"/>
    </row>
    <row r="21" spans="1:12">
      <c r="A21" s="2">
        <v>43281</v>
      </c>
      <c r="B21" s="61">
        <v>7.1226366596882658</v>
      </c>
      <c r="C21" s="8">
        <v>11.372292468162239</v>
      </c>
      <c r="D21" s="28"/>
      <c r="E21" s="56"/>
      <c r="F21" s="56"/>
      <c r="G21" s="35"/>
      <c r="H21" s="35"/>
    </row>
    <row r="22" spans="1:12">
      <c r="A22" s="2">
        <v>43373</v>
      </c>
      <c r="B22" s="61">
        <v>6.6710223030951283</v>
      </c>
      <c r="C22" s="8">
        <v>10.280393725382929</v>
      </c>
      <c r="D22" s="28"/>
      <c r="E22" s="56"/>
      <c r="F22" s="56"/>
      <c r="G22" s="35"/>
      <c r="H22" s="35"/>
    </row>
    <row r="23" spans="1:12">
      <c r="A23" s="2">
        <v>43465</v>
      </c>
      <c r="B23" s="61">
        <v>6.7220125461695011</v>
      </c>
      <c r="C23" s="8">
        <v>10.646322506541768</v>
      </c>
      <c r="D23" s="28"/>
      <c r="E23" s="56"/>
      <c r="F23" s="56"/>
      <c r="G23" s="35"/>
      <c r="H23" s="35"/>
    </row>
    <row r="24" spans="1:12">
      <c r="A24" s="2">
        <v>43555</v>
      </c>
      <c r="B24" s="61">
        <v>6.7925133849919881</v>
      </c>
      <c r="C24" s="8">
        <v>9.4768526275127698</v>
      </c>
      <c r="D24" s="28"/>
      <c r="E24" s="56"/>
      <c r="F24" s="56"/>
      <c r="G24" s="35"/>
      <c r="H24" s="35"/>
    </row>
    <row r="25" spans="1:12">
      <c r="A25" s="2">
        <v>43646</v>
      </c>
      <c r="B25" s="61">
        <v>6.7959129276690806</v>
      </c>
      <c r="C25" s="26">
        <v>10.579176330768336</v>
      </c>
      <c r="D25" s="28"/>
      <c r="E25" s="56"/>
      <c r="F25" s="56"/>
      <c r="G25" s="35"/>
      <c r="H25" s="35"/>
    </row>
    <row r="26" spans="1:12">
      <c r="A26" s="2">
        <v>43738</v>
      </c>
      <c r="B26" s="61">
        <v>6.6938645345564058</v>
      </c>
      <c r="C26" s="61">
        <v>10.48123147869145</v>
      </c>
      <c r="D26" s="28"/>
      <c r="E26" s="56"/>
      <c r="F26" s="56"/>
      <c r="G26" s="35"/>
      <c r="H26" s="35"/>
    </row>
    <row r="27" spans="1:12">
      <c r="A27" s="2">
        <v>43830</v>
      </c>
      <c r="B27" s="61">
        <v>6.6528907179372254</v>
      </c>
      <c r="C27" s="61">
        <v>10.155552788932786</v>
      </c>
      <c r="D27" s="28"/>
      <c r="E27" s="56"/>
      <c r="F27" s="56"/>
      <c r="G27" s="35"/>
      <c r="H27" s="35"/>
    </row>
    <row r="28" spans="1:12">
      <c r="A28" s="2">
        <v>43921</v>
      </c>
      <c r="B28" s="61">
        <v>6.1381835628853922</v>
      </c>
      <c r="C28" s="61">
        <v>11.188017210015094</v>
      </c>
      <c r="D28" s="28"/>
      <c r="E28" s="56"/>
      <c r="F28" s="56"/>
      <c r="G28" s="35"/>
      <c r="H28" s="35"/>
    </row>
    <row r="29" spans="1:12">
      <c r="A29" s="2">
        <v>44012</v>
      </c>
      <c r="B29" s="61">
        <v>6.123235340575282</v>
      </c>
      <c r="C29" s="61">
        <v>10.902016725096193</v>
      </c>
      <c r="D29" s="28"/>
      <c r="E29" s="56"/>
      <c r="F29" s="56"/>
      <c r="G29" s="35"/>
      <c r="H29" s="35"/>
    </row>
    <row r="30" spans="1:12">
      <c r="A30" s="2">
        <v>44104</v>
      </c>
      <c r="B30" s="61">
        <v>5.8721710614512102</v>
      </c>
      <c r="C30" s="61">
        <v>10.66430293094125</v>
      </c>
      <c r="D30" s="28"/>
      <c r="E30" s="56"/>
      <c r="F30" s="56"/>
      <c r="G30" s="35"/>
      <c r="H30" s="35"/>
      <c r="K30" s="28"/>
      <c r="L30" s="28"/>
    </row>
    <row r="31" spans="1:12">
      <c r="A31" s="2">
        <v>44196</v>
      </c>
      <c r="B31" s="61">
        <v>5.9137403027091793</v>
      </c>
      <c r="C31" s="61">
        <v>9.9927864770945014</v>
      </c>
      <c r="D31" s="28"/>
      <c r="E31" s="56"/>
      <c r="F31" s="56"/>
      <c r="G31" s="35"/>
      <c r="H31" s="35"/>
    </row>
    <row r="32" spans="1:12">
      <c r="A32" s="2">
        <v>44286</v>
      </c>
      <c r="B32" s="61">
        <v>5.4798319080626161</v>
      </c>
      <c r="C32" s="61">
        <v>9.7367973773239935</v>
      </c>
      <c r="D32" s="28"/>
      <c r="E32" s="56"/>
      <c r="F32" s="56"/>
      <c r="G32" s="35"/>
      <c r="H32" s="35"/>
      <c r="J32" s="28"/>
    </row>
    <row r="33" spans="1:10">
      <c r="A33" s="2">
        <v>44377</v>
      </c>
      <c r="B33" s="61">
        <v>5.5857787403871342</v>
      </c>
      <c r="C33" s="61">
        <v>10.056858095603507</v>
      </c>
      <c r="D33" s="28"/>
      <c r="E33" s="56"/>
      <c r="F33" s="56"/>
      <c r="G33" s="35"/>
      <c r="H33" s="35"/>
      <c r="J33" s="28"/>
    </row>
    <row r="34" spans="1:10">
      <c r="A34" s="2">
        <v>44469</v>
      </c>
      <c r="B34" s="61">
        <v>5.5787731299586563</v>
      </c>
      <c r="C34" s="61">
        <v>9.9146889924038923</v>
      </c>
      <c r="D34" s="28"/>
      <c r="E34" s="56"/>
      <c r="F34" s="56"/>
      <c r="G34" s="35"/>
      <c r="H34" s="35"/>
      <c r="J34" s="28"/>
    </row>
    <row r="35" spans="1:10">
      <c r="A35" s="2">
        <v>44561</v>
      </c>
      <c r="B35" s="61">
        <v>5.266492366702427</v>
      </c>
      <c r="C35" s="61">
        <v>10.602447368063544</v>
      </c>
      <c r="D35" s="28"/>
      <c r="E35" s="56"/>
      <c r="F35" s="56"/>
      <c r="G35" s="35"/>
      <c r="H35" s="35"/>
    </row>
    <row r="36" spans="1:10">
      <c r="A36" s="2">
        <v>44651</v>
      </c>
      <c r="B36" s="61">
        <v>5.4640671350161281</v>
      </c>
      <c r="C36" s="61">
        <v>10.656090334279348</v>
      </c>
      <c r="D36" s="28"/>
      <c r="E36" s="56"/>
      <c r="F36" s="56"/>
      <c r="G36" s="35"/>
      <c r="H36" s="35"/>
    </row>
    <row r="37" spans="1:10">
      <c r="A37" s="2">
        <v>44742</v>
      </c>
      <c r="B37" s="61">
        <v>5.4456791895038741</v>
      </c>
      <c r="C37" s="61">
        <v>9.9812341871555148</v>
      </c>
      <c r="D37" s="28"/>
      <c r="E37" s="56"/>
      <c r="F37" s="56"/>
      <c r="H37" s="35"/>
    </row>
    <row r="38" spans="1:10">
      <c r="A38" s="58">
        <v>44834</v>
      </c>
      <c r="B38" s="88">
        <v>5.3926932973676411</v>
      </c>
      <c r="C38" s="88">
        <v>8.8939868814256098</v>
      </c>
      <c r="E38" s="56"/>
      <c r="F38" s="56"/>
    </row>
    <row r="39" spans="1:10">
      <c r="A39" s="58">
        <v>44926</v>
      </c>
      <c r="B39" s="122">
        <v>5.4551557880530437</v>
      </c>
      <c r="C39" s="122">
        <v>8.0972441099830679</v>
      </c>
      <c r="E39" s="56"/>
      <c r="F39" s="56"/>
    </row>
    <row r="40" spans="1:10">
      <c r="A40" s="120">
        <v>45016</v>
      </c>
      <c r="B40" s="122">
        <v>5.583152426405805</v>
      </c>
      <c r="C40" s="122">
        <v>8.495860709916661</v>
      </c>
    </row>
    <row r="41" spans="1:10">
      <c r="A41" s="120">
        <v>45107</v>
      </c>
      <c r="B41" s="122">
        <v>5.4884565460274342</v>
      </c>
      <c r="C41" s="122">
        <v>8.3178241499194137</v>
      </c>
    </row>
    <row r="46" spans="1:10">
      <c r="C46" s="119"/>
    </row>
    <row r="47" spans="1:10">
      <c r="C47" s="119"/>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72"/>
  <sheetViews>
    <sheetView workbookViewId="0">
      <selection activeCell="D15" sqref="D15"/>
    </sheetView>
  </sheetViews>
  <sheetFormatPr defaultRowHeight="15"/>
  <cols>
    <col min="1" max="1" width="10" customWidth="1"/>
    <col min="2" max="2" width="20.5703125" customWidth="1"/>
    <col min="3" max="4" width="20.28515625" customWidth="1"/>
    <col min="6" max="6" width="10.42578125" bestFit="1" customWidth="1"/>
    <col min="7" max="7" width="18.7109375" bestFit="1" customWidth="1"/>
  </cols>
  <sheetData>
    <row r="1" spans="1:7">
      <c r="A1" s="1" t="s">
        <v>0</v>
      </c>
      <c r="B1" t="s">
        <v>127</v>
      </c>
    </row>
    <row r="2" spans="1:7">
      <c r="A2" s="1" t="s">
        <v>1</v>
      </c>
      <c r="B2" t="s">
        <v>20</v>
      </c>
    </row>
    <row r="3" spans="1:7">
      <c r="A3" s="1" t="s">
        <v>2</v>
      </c>
      <c r="B3" t="s">
        <v>53</v>
      </c>
    </row>
    <row r="4" spans="1:7">
      <c r="A4" s="1" t="s">
        <v>3</v>
      </c>
      <c r="B4" s="24"/>
    </row>
    <row r="5" spans="1:7">
      <c r="G5" s="19"/>
    </row>
    <row r="6" spans="1:7">
      <c r="D6" s="9"/>
      <c r="E6" s="9"/>
      <c r="G6" s="19"/>
    </row>
    <row r="7" spans="1:7">
      <c r="A7" s="3"/>
      <c r="B7" s="5" t="s">
        <v>23</v>
      </c>
      <c r="C7" s="10"/>
      <c r="D7" s="10"/>
      <c r="E7" s="10"/>
      <c r="F7" s="20"/>
      <c r="G7" s="21"/>
    </row>
    <row r="8" spans="1:7">
      <c r="A8" s="2">
        <v>42094</v>
      </c>
      <c r="B8" s="8">
        <v>100</v>
      </c>
      <c r="C8" s="25"/>
      <c r="D8" s="122"/>
      <c r="F8" s="20"/>
      <c r="G8" s="21"/>
    </row>
    <row r="9" spans="1:7">
      <c r="A9" s="2">
        <v>42185</v>
      </c>
      <c r="B9" s="8">
        <v>99.845317269351014</v>
      </c>
      <c r="C9" s="25"/>
      <c r="D9" s="122"/>
      <c r="F9" s="20"/>
      <c r="G9" s="21"/>
    </row>
    <row r="10" spans="1:7">
      <c r="A10" s="2">
        <v>42277</v>
      </c>
      <c r="B10" s="8">
        <v>94.741931778680467</v>
      </c>
      <c r="C10" s="25"/>
      <c r="D10" s="122"/>
      <c r="F10" s="20"/>
      <c r="G10" s="21"/>
    </row>
    <row r="11" spans="1:7">
      <c r="A11" s="2">
        <v>42369</v>
      </c>
      <c r="B11" s="8">
        <v>101.2586587767027</v>
      </c>
      <c r="C11" s="25"/>
      <c r="D11" s="122"/>
      <c r="F11" s="20"/>
      <c r="G11" s="21"/>
    </row>
    <row r="12" spans="1:7">
      <c r="A12" s="2">
        <v>42460</v>
      </c>
      <c r="B12" s="8">
        <v>89.837225254330889</v>
      </c>
      <c r="C12" s="25"/>
      <c r="D12" s="122"/>
      <c r="F12" s="20"/>
      <c r="G12" s="21"/>
    </row>
    <row r="13" spans="1:7">
      <c r="A13" s="2">
        <v>42551</v>
      </c>
      <c r="B13" s="8">
        <v>93.047614073449395</v>
      </c>
      <c r="C13" s="25"/>
      <c r="D13" s="122"/>
      <c r="F13" s="20"/>
      <c r="G13" s="21"/>
    </row>
    <row r="14" spans="1:7">
      <c r="A14" s="2">
        <v>42643</v>
      </c>
      <c r="B14" s="8">
        <v>87.098463710626731</v>
      </c>
      <c r="C14" s="25"/>
      <c r="D14" s="122"/>
      <c r="F14" s="20"/>
      <c r="G14" s="21"/>
    </row>
    <row r="15" spans="1:7">
      <c r="A15" s="2">
        <v>42735</v>
      </c>
      <c r="B15" s="8">
        <v>95.62201472920556</v>
      </c>
      <c r="C15" s="25"/>
      <c r="D15" s="122"/>
      <c r="F15" s="20"/>
      <c r="G15" s="21"/>
    </row>
    <row r="16" spans="1:7">
      <c r="A16" s="2">
        <v>42825</v>
      </c>
      <c r="B16" s="8">
        <v>102.93601529181988</v>
      </c>
      <c r="C16" s="25"/>
      <c r="D16" s="122"/>
      <c r="F16" s="20"/>
      <c r="G16" s="21"/>
    </row>
    <row r="17" spans="1:8">
      <c r="A17" s="2">
        <v>42916</v>
      </c>
      <c r="B17" s="8">
        <v>110.33713954302802</v>
      </c>
      <c r="C17" s="25"/>
      <c r="D17" s="122"/>
      <c r="F17" s="20"/>
      <c r="G17" s="21"/>
    </row>
    <row r="18" spans="1:8">
      <c r="A18" s="2">
        <v>43008</v>
      </c>
      <c r="B18" s="8">
        <v>100.8112573189517</v>
      </c>
      <c r="C18" s="25"/>
      <c r="D18" s="122"/>
      <c r="F18" s="20"/>
      <c r="G18" s="21"/>
    </row>
    <row r="19" spans="1:8">
      <c r="A19" s="2">
        <v>43100</v>
      </c>
      <c r="B19" s="8">
        <v>109.49113998114926</v>
      </c>
      <c r="C19" s="25"/>
      <c r="D19" s="122"/>
      <c r="F19" s="20"/>
      <c r="G19" s="21"/>
    </row>
    <row r="20" spans="1:8">
      <c r="A20" s="2">
        <v>43190</v>
      </c>
      <c r="B20" s="8">
        <v>122.8779296477327</v>
      </c>
      <c r="C20" s="25"/>
      <c r="D20" s="122"/>
      <c r="F20" s="20"/>
      <c r="G20" s="21"/>
    </row>
    <row r="21" spans="1:8">
      <c r="A21" s="2">
        <v>43281</v>
      </c>
      <c r="B21" s="8">
        <v>120.60973281424998</v>
      </c>
      <c r="C21" s="25"/>
      <c r="D21" s="122"/>
      <c r="F21" s="20"/>
      <c r="G21" s="21"/>
    </row>
    <row r="22" spans="1:8">
      <c r="A22" s="2">
        <v>43373</v>
      </c>
      <c r="B22" s="8">
        <v>112.00397219245504</v>
      </c>
      <c r="C22" s="25"/>
      <c r="D22" s="122"/>
      <c r="F22" s="20"/>
      <c r="G22" s="21"/>
    </row>
    <row r="23" spans="1:8">
      <c r="A23" s="2">
        <v>43465</v>
      </c>
      <c r="B23" s="8">
        <v>111.00753359384474</v>
      </c>
      <c r="C23" s="25"/>
      <c r="D23" s="122"/>
      <c r="F23" s="20"/>
      <c r="G23" s="21"/>
    </row>
    <row r="24" spans="1:8">
      <c r="A24" s="2">
        <v>43555</v>
      </c>
      <c r="B24" s="8">
        <v>115.12846921058997</v>
      </c>
      <c r="C24" s="25"/>
      <c r="D24" s="122"/>
      <c r="F24" s="20"/>
      <c r="G24" s="21"/>
    </row>
    <row r="25" spans="1:8">
      <c r="A25" s="2">
        <v>43646</v>
      </c>
      <c r="B25" s="8">
        <v>125.69495474791674</v>
      </c>
      <c r="C25" s="25"/>
      <c r="D25" s="122"/>
      <c r="F25" s="20"/>
      <c r="G25" s="21"/>
    </row>
    <row r="26" spans="1:8">
      <c r="A26" s="2">
        <v>43738</v>
      </c>
      <c r="B26" s="8">
        <v>118.41702440879673</v>
      </c>
      <c r="C26" s="25"/>
      <c r="D26" s="122"/>
      <c r="F26" s="20"/>
      <c r="G26" s="21"/>
    </row>
    <row r="27" spans="1:8">
      <c r="A27" s="2">
        <v>43830</v>
      </c>
      <c r="B27" s="8">
        <v>120.29658580892367</v>
      </c>
      <c r="C27" s="25"/>
      <c r="D27" s="122"/>
      <c r="F27" s="20"/>
      <c r="G27" s="21"/>
    </row>
    <row r="28" spans="1:8">
      <c r="A28" s="2">
        <v>43921</v>
      </c>
      <c r="B28" s="8">
        <v>163.17746107027901</v>
      </c>
      <c r="C28" s="25"/>
      <c r="D28" s="122"/>
      <c r="F28" s="20"/>
      <c r="G28" s="21"/>
      <c r="H28" s="21"/>
    </row>
    <row r="29" spans="1:8">
      <c r="A29" s="2">
        <v>44012</v>
      </c>
      <c r="B29" s="8">
        <v>168.07558959493599</v>
      </c>
      <c r="C29" s="25"/>
      <c r="D29" s="122"/>
      <c r="F29" s="20"/>
      <c r="G29" s="21"/>
    </row>
    <row r="30" spans="1:8">
      <c r="A30" s="2">
        <v>44104</v>
      </c>
      <c r="B30" s="25">
        <v>177.95828128075499</v>
      </c>
      <c r="C30" s="25"/>
      <c r="D30" s="122"/>
      <c r="F30" s="20"/>
      <c r="G30" s="21"/>
    </row>
    <row r="31" spans="1:8">
      <c r="A31" s="2">
        <v>44196</v>
      </c>
      <c r="B31" s="25">
        <v>201.394203838782</v>
      </c>
      <c r="C31" s="25"/>
      <c r="D31" s="122"/>
      <c r="F31" s="20"/>
      <c r="G31" s="21"/>
    </row>
    <row r="32" spans="1:8">
      <c r="A32" s="2">
        <v>44286</v>
      </c>
      <c r="B32" s="26">
        <v>332.50092577822414</v>
      </c>
      <c r="C32" s="26"/>
      <c r="D32" s="122"/>
      <c r="F32" s="20"/>
      <c r="G32" s="21"/>
    </row>
    <row r="33" spans="1:24">
      <c r="A33" s="2">
        <v>44377</v>
      </c>
      <c r="B33" s="26">
        <v>317.18242421306934</v>
      </c>
      <c r="C33" s="26"/>
      <c r="D33" s="122"/>
      <c r="F33" s="20"/>
      <c r="G33" s="21"/>
    </row>
    <row r="34" spans="1:24">
      <c r="A34" s="2">
        <v>44469</v>
      </c>
      <c r="B34" s="26">
        <v>290.8</v>
      </c>
      <c r="C34" s="26"/>
      <c r="D34" s="122"/>
      <c r="F34" s="20"/>
      <c r="G34" s="21"/>
    </row>
    <row r="35" spans="1:24">
      <c r="A35" s="2">
        <v>44561</v>
      </c>
      <c r="B35" s="26">
        <v>291.10000000000002</v>
      </c>
      <c r="C35" s="26"/>
      <c r="D35" s="122"/>
      <c r="F35" s="20"/>
      <c r="G35" s="21"/>
    </row>
    <row r="36" spans="1:24">
      <c r="A36" s="2">
        <v>44651</v>
      </c>
      <c r="B36" s="26">
        <v>239</v>
      </c>
      <c r="C36" s="26"/>
      <c r="D36" s="122"/>
      <c r="F36" s="20"/>
      <c r="G36" s="21"/>
    </row>
    <row r="37" spans="1:24">
      <c r="A37" s="2">
        <v>44742</v>
      </c>
      <c r="B37" s="26">
        <v>216</v>
      </c>
      <c r="C37" s="26"/>
      <c r="D37" s="122"/>
      <c r="F37" s="20"/>
      <c r="G37" s="21"/>
    </row>
    <row r="38" spans="1:24">
      <c r="A38" s="58">
        <v>44834</v>
      </c>
      <c r="B38" s="91">
        <v>203</v>
      </c>
      <c r="D38" s="122"/>
      <c r="F38" s="20"/>
      <c r="G38" s="21"/>
    </row>
    <row r="39" spans="1:24">
      <c r="A39" s="58">
        <v>44926</v>
      </c>
      <c r="B39" s="122">
        <v>212.32703348770747</v>
      </c>
      <c r="D39" s="122"/>
      <c r="F39" s="20"/>
      <c r="G39" s="21"/>
    </row>
    <row r="40" spans="1:24">
      <c r="A40" s="120">
        <v>45016</v>
      </c>
      <c r="B40" s="122">
        <v>195.00058796358442</v>
      </c>
      <c r="C40" s="12"/>
      <c r="D40" s="122"/>
      <c r="E40" s="12"/>
      <c r="F40" s="20"/>
      <c r="G40" s="21"/>
      <c r="H40" s="12"/>
      <c r="I40" s="12"/>
      <c r="J40" s="12"/>
      <c r="K40" s="12"/>
      <c r="L40" s="12"/>
      <c r="M40" s="12"/>
      <c r="N40" s="12"/>
      <c r="O40" s="12"/>
      <c r="P40" s="12"/>
      <c r="Q40" s="12"/>
      <c r="R40" s="12"/>
      <c r="S40" s="12"/>
      <c r="T40" s="12"/>
      <c r="U40" s="12"/>
      <c r="V40" s="12"/>
      <c r="W40" s="12"/>
      <c r="X40" s="12"/>
    </row>
    <row r="41" spans="1:24">
      <c r="A41" s="120">
        <v>45107</v>
      </c>
      <c r="B41" s="122">
        <v>191.61365244235137</v>
      </c>
      <c r="D41" s="122"/>
      <c r="F41" s="20"/>
      <c r="G41" s="21"/>
    </row>
    <row r="42" spans="1:24">
      <c r="F42" s="20"/>
      <c r="G42" s="21"/>
    </row>
    <row r="43" spans="1:24">
      <c r="F43" s="20"/>
      <c r="G43" s="21"/>
    </row>
    <row r="44" spans="1:24">
      <c r="F44" s="20"/>
      <c r="G44" s="21"/>
    </row>
    <row r="45" spans="1:24">
      <c r="F45" s="20"/>
      <c r="G45" s="21"/>
    </row>
    <row r="46" spans="1:24">
      <c r="F46" s="20"/>
      <c r="G46" s="21"/>
    </row>
    <row r="47" spans="1:24">
      <c r="F47" s="20"/>
      <c r="G47" s="21"/>
    </row>
    <row r="48" spans="1:24">
      <c r="F48" s="20"/>
      <c r="G48" s="21"/>
    </row>
    <row r="49" spans="6:7">
      <c r="F49" s="20"/>
      <c r="G49" s="21"/>
    </row>
    <row r="50" spans="6:7">
      <c r="F50" s="20"/>
      <c r="G50" s="21"/>
    </row>
    <row r="51" spans="6:7">
      <c r="F51" s="20"/>
      <c r="G51" s="21"/>
    </row>
    <row r="52" spans="6:7">
      <c r="F52" s="20"/>
      <c r="G52" s="21"/>
    </row>
    <row r="53" spans="6:7">
      <c r="F53" s="20"/>
      <c r="G53" s="21"/>
    </row>
    <row r="54" spans="6:7">
      <c r="F54" s="20"/>
      <c r="G54" s="21"/>
    </row>
    <row r="55" spans="6:7">
      <c r="F55" s="20"/>
      <c r="G55" s="21"/>
    </row>
    <row r="56" spans="6:7">
      <c r="F56" s="20"/>
      <c r="G56" s="21"/>
    </row>
    <row r="57" spans="6:7">
      <c r="F57" s="20"/>
      <c r="G57" s="21"/>
    </row>
    <row r="58" spans="6:7">
      <c r="F58" s="20"/>
      <c r="G58" s="21"/>
    </row>
    <row r="59" spans="6:7">
      <c r="F59" s="20"/>
      <c r="G59" s="21"/>
    </row>
    <row r="60" spans="6:7">
      <c r="F60" s="20"/>
      <c r="G60" s="21"/>
    </row>
    <row r="61" spans="6:7">
      <c r="F61" s="20"/>
      <c r="G61" s="21"/>
    </row>
    <row r="62" spans="6:7">
      <c r="F62" s="20"/>
      <c r="G62" s="21"/>
    </row>
    <row r="63" spans="6:7">
      <c r="F63" s="20"/>
      <c r="G63" s="21"/>
    </row>
    <row r="64" spans="6:7">
      <c r="F64" s="20"/>
      <c r="G64" s="21"/>
    </row>
    <row r="65" spans="6:7">
      <c r="F65" s="20"/>
      <c r="G65" s="21"/>
    </row>
    <row r="66" spans="6:7">
      <c r="F66" s="20"/>
      <c r="G66" s="21"/>
    </row>
    <row r="67" spans="6:7">
      <c r="F67" s="20"/>
      <c r="G67" s="21"/>
    </row>
    <row r="68" spans="6:7">
      <c r="F68" s="20"/>
      <c r="G68" s="21"/>
    </row>
    <row r="69" spans="6:7">
      <c r="F69" s="20"/>
      <c r="G69" s="21"/>
    </row>
    <row r="70" spans="6:7">
      <c r="F70" s="20"/>
      <c r="G70" s="21"/>
    </row>
    <row r="71" spans="6:7">
      <c r="F71" s="20"/>
      <c r="G71" s="21"/>
    </row>
    <row r="72" spans="6:7">
      <c r="F72" s="20"/>
      <c r="G72" s="21"/>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7874-87CA-405B-93FD-6A4CBF2722E1}">
  <dimension ref="A1:D41"/>
  <sheetViews>
    <sheetView workbookViewId="0">
      <selection activeCell="B1" sqref="B1"/>
    </sheetView>
  </sheetViews>
  <sheetFormatPr defaultColWidth="9.140625" defaultRowHeight="12.75"/>
  <cols>
    <col min="1" max="1" width="9.140625" style="137"/>
    <col min="2" max="2" width="25.85546875" style="137" customWidth="1"/>
    <col min="3" max="3" width="11" style="137" bestFit="1" customWidth="1"/>
    <col min="4" max="4" width="21" style="137" bestFit="1" customWidth="1"/>
    <col min="5" max="16384" width="9.140625" style="137"/>
  </cols>
  <sheetData>
    <row r="1" spans="1:4" ht="15">
      <c r="A1" s="57" t="s">
        <v>0</v>
      </c>
      <c r="B1" s="135" t="s">
        <v>128</v>
      </c>
      <c r="C1" s="135"/>
    </row>
    <row r="2" spans="1:4" ht="15">
      <c r="A2" s="57" t="s">
        <v>1</v>
      </c>
      <c r="B2" s="135" t="s">
        <v>87</v>
      </c>
      <c r="C2" s="135"/>
    </row>
    <row r="3" spans="1:4" ht="15">
      <c r="A3" s="57" t="s">
        <v>2</v>
      </c>
      <c r="B3" s="135" t="s">
        <v>9</v>
      </c>
      <c r="C3" s="135"/>
    </row>
    <row r="4" spans="1:4" ht="15">
      <c r="A4" s="57" t="s">
        <v>3</v>
      </c>
      <c r="B4" s="135"/>
      <c r="C4" s="135"/>
    </row>
    <row r="5" spans="1:4" ht="15">
      <c r="A5" s="135"/>
      <c r="B5" s="135"/>
      <c r="C5" s="135"/>
    </row>
    <row r="6" spans="1:4" ht="15">
      <c r="A6" s="135"/>
      <c r="B6" s="135"/>
      <c r="C6" s="135"/>
    </row>
    <row r="7" spans="1:4" ht="15">
      <c r="A7" s="59"/>
      <c r="B7" s="60" t="s">
        <v>23</v>
      </c>
      <c r="C7" s="60" t="s">
        <v>86</v>
      </c>
      <c r="D7" s="60"/>
    </row>
    <row r="8" spans="1:4" ht="15">
      <c r="A8" s="120">
        <v>42094</v>
      </c>
      <c r="B8" s="109">
        <v>3319.7021920000002</v>
      </c>
      <c r="C8" s="109">
        <v>715.75870799999996</v>
      </c>
      <c r="D8" s="109"/>
    </row>
    <row r="9" spans="1:4" ht="15">
      <c r="A9" s="120">
        <v>42185</v>
      </c>
      <c r="B9" s="109">
        <v>3314.5671860000002</v>
      </c>
      <c r="C9" s="109">
        <v>685.07770400000004</v>
      </c>
      <c r="D9" s="109"/>
    </row>
    <row r="10" spans="1:4" ht="15">
      <c r="A10" s="120">
        <v>42277</v>
      </c>
      <c r="B10" s="109">
        <v>3137.2949547100002</v>
      </c>
      <c r="C10" s="109">
        <v>663.4117113399999</v>
      </c>
      <c r="D10" s="109"/>
    </row>
    <row r="11" spans="1:4" ht="15">
      <c r="A11" s="120">
        <v>42369</v>
      </c>
      <c r="B11" s="109">
        <v>3361.4859150000002</v>
      </c>
      <c r="C11" s="109">
        <v>661.19905200000005</v>
      </c>
      <c r="D11" s="109"/>
    </row>
    <row r="12" spans="1:4" ht="15">
      <c r="A12" s="120">
        <v>42460</v>
      </c>
      <c r="B12" s="109">
        <v>2982.328336</v>
      </c>
      <c r="C12" s="109">
        <v>651.50535600000001</v>
      </c>
      <c r="D12" s="109"/>
    </row>
    <row r="13" spans="1:4" ht="15">
      <c r="A13" s="120">
        <v>42551</v>
      </c>
      <c r="B13" s="109">
        <v>3088.9036839999999</v>
      </c>
      <c r="C13" s="109">
        <v>631.99682800399989</v>
      </c>
      <c r="D13" s="109"/>
    </row>
    <row r="14" spans="1:4" ht="15">
      <c r="A14" s="120">
        <v>42643</v>
      </c>
      <c r="B14" s="109">
        <v>2884.1882952400001</v>
      </c>
      <c r="C14" s="109">
        <v>625.54980333999993</v>
      </c>
      <c r="D14" s="109"/>
    </row>
    <row r="15" spans="1:4" ht="15">
      <c r="A15" s="120">
        <v>42735</v>
      </c>
      <c r="B15" s="109">
        <v>3174.3661189999998</v>
      </c>
      <c r="C15" s="109">
        <v>643.00881100000004</v>
      </c>
      <c r="D15" s="109"/>
    </row>
    <row r="16" spans="1:4" ht="15">
      <c r="A16" s="120">
        <v>42825</v>
      </c>
      <c r="B16" s="109">
        <v>3417.1691559999999</v>
      </c>
      <c r="C16" s="109">
        <v>664.93647199999998</v>
      </c>
      <c r="D16" s="109"/>
    </row>
    <row r="17" spans="1:4" ht="15">
      <c r="A17" s="120">
        <v>42916</v>
      </c>
      <c r="B17" s="109">
        <v>3662.8644399999998</v>
      </c>
      <c r="C17" s="109">
        <v>658.41121599999997</v>
      </c>
      <c r="D17" s="109"/>
    </row>
    <row r="18" spans="1:4" ht="15">
      <c r="A18" s="120">
        <v>43008</v>
      </c>
      <c r="B18" s="109">
        <v>3338.2752806200001</v>
      </c>
      <c r="C18" s="109">
        <v>655.46130385330002</v>
      </c>
      <c r="D18" s="109"/>
    </row>
    <row r="19" spans="1:4" ht="15">
      <c r="A19" s="120">
        <v>43100</v>
      </c>
      <c r="B19" s="109">
        <v>3634.7797740000001</v>
      </c>
      <c r="C19" s="109">
        <v>659.09076009</v>
      </c>
      <c r="D19" s="109"/>
    </row>
    <row r="20" spans="1:4" ht="15">
      <c r="A20" s="120">
        <v>43190</v>
      </c>
      <c r="B20" s="109">
        <v>4079.1813240000001</v>
      </c>
      <c r="C20" s="109">
        <v>663.89385200000004</v>
      </c>
      <c r="D20" s="109"/>
    </row>
    <row r="21" spans="1:4" ht="15">
      <c r="A21" s="120">
        <v>43281</v>
      </c>
      <c r="B21" s="109">
        <v>4003.8839454939998</v>
      </c>
      <c r="C21" s="109">
        <v>667.42312582800002</v>
      </c>
      <c r="D21" s="109"/>
    </row>
    <row r="22" spans="1:4" ht="15">
      <c r="A22" s="120">
        <v>43373</v>
      </c>
      <c r="B22" s="109">
        <v>3708.9120967445401</v>
      </c>
      <c r="C22" s="109">
        <v>671.26345485016986</v>
      </c>
      <c r="D22" s="109"/>
    </row>
    <row r="23" spans="1:4" ht="15">
      <c r="A23" s="120">
        <v>43465</v>
      </c>
      <c r="B23" s="109">
        <v>3685.1195250249998</v>
      </c>
      <c r="C23" s="109">
        <v>675.27230812899995</v>
      </c>
      <c r="D23" s="109"/>
    </row>
    <row r="24" spans="1:4" ht="15">
      <c r="A24" s="120">
        <v>43555</v>
      </c>
      <c r="B24" s="109">
        <v>3821.9223139960004</v>
      </c>
      <c r="C24" s="109">
        <v>736.05482305999999</v>
      </c>
      <c r="D24" s="109"/>
    </row>
    <row r="25" spans="1:4" ht="15">
      <c r="A25" s="120">
        <v>43646</v>
      </c>
      <c r="B25" s="109">
        <v>4172.6981670859996</v>
      </c>
      <c r="C25" s="109">
        <v>791.89438520199997</v>
      </c>
      <c r="D25" s="109"/>
    </row>
    <row r="26" spans="1:4" ht="15">
      <c r="A26" s="120">
        <v>43738</v>
      </c>
      <c r="B26" s="109">
        <v>3921.2746274095803</v>
      </c>
      <c r="C26" s="109">
        <v>819.66617263013006</v>
      </c>
      <c r="D26" s="109"/>
    </row>
    <row r="27" spans="1:4" ht="15">
      <c r="A27" s="120">
        <v>43830</v>
      </c>
      <c r="B27" s="109">
        <v>3993.4883948639999</v>
      </c>
      <c r="C27" s="109">
        <v>853.53765839899995</v>
      </c>
      <c r="D27" s="109"/>
    </row>
    <row r="28" spans="1:4" ht="15">
      <c r="A28" s="120">
        <v>43921</v>
      </c>
      <c r="B28" s="109">
        <v>5417.0057507000001</v>
      </c>
      <c r="C28" s="109">
        <v>1055.967266336</v>
      </c>
      <c r="D28" s="109"/>
    </row>
    <row r="29" spans="1:4" ht="15">
      <c r="A29" s="120">
        <v>44012</v>
      </c>
      <c r="B29" s="109">
        <v>5579.6090310540003</v>
      </c>
      <c r="C29" s="109">
        <v>1110.2465039660001</v>
      </c>
      <c r="D29" s="109"/>
    </row>
    <row r="30" spans="1:4" ht="15">
      <c r="A30" s="120">
        <v>44104</v>
      </c>
      <c r="B30" s="109">
        <v>5907.6849645227403</v>
      </c>
      <c r="C30" s="109">
        <v>1116.88442644982</v>
      </c>
      <c r="D30" s="109"/>
    </row>
    <row r="31" spans="1:4" ht="15">
      <c r="A31" s="120">
        <v>44196</v>
      </c>
      <c r="B31" s="109">
        <v>6685.6877993969993</v>
      </c>
      <c r="C31" s="109">
        <v>1086.94576192</v>
      </c>
      <c r="D31" s="109"/>
    </row>
    <row r="32" spans="1:4" ht="15">
      <c r="A32" s="120">
        <v>44286</v>
      </c>
      <c r="B32" s="109">
        <v>11038.040521479999</v>
      </c>
      <c r="C32" s="109">
        <v>1247.0346328319999</v>
      </c>
      <c r="D32" s="109"/>
    </row>
    <row r="33" spans="1:4" ht="15">
      <c r="A33" s="120">
        <v>44377</v>
      </c>
      <c r="B33" s="109">
        <v>10815.273889240001</v>
      </c>
      <c r="C33" s="109">
        <v>1297.92081616</v>
      </c>
      <c r="D33" s="109"/>
    </row>
    <row r="34" spans="1:4" ht="15">
      <c r="A34" s="120">
        <v>44469</v>
      </c>
      <c r="B34" s="109">
        <v>9914.5156673926995</v>
      </c>
      <c r="C34" s="109">
        <v>1299.7537392049001</v>
      </c>
      <c r="D34" s="109"/>
    </row>
    <row r="35" spans="1:4" ht="15">
      <c r="A35" s="120">
        <v>44561</v>
      </c>
      <c r="B35" s="109">
        <v>9941.0208839700008</v>
      </c>
      <c r="C35" s="109">
        <v>1328.3803276199999</v>
      </c>
      <c r="D35" s="109"/>
    </row>
    <row r="36" spans="1:4" ht="15">
      <c r="A36" s="120">
        <v>44651</v>
      </c>
      <c r="B36" s="109">
        <v>7919.9181843600009</v>
      </c>
      <c r="C36" s="109">
        <v>1459.84533848</v>
      </c>
      <c r="D36" s="109"/>
    </row>
    <row r="37" spans="1:4" ht="15">
      <c r="A37" s="120">
        <v>44742</v>
      </c>
      <c r="B37" s="109">
        <v>7178.2252217599998</v>
      </c>
      <c r="C37" s="109">
        <v>1599.7587606599998</v>
      </c>
      <c r="D37" s="109"/>
    </row>
    <row r="38" spans="1:4" ht="15">
      <c r="A38" s="120">
        <v>44834</v>
      </c>
      <c r="B38" s="109">
        <v>6736.7210786581991</v>
      </c>
      <c r="C38" s="109">
        <v>1884.0557315706001</v>
      </c>
      <c r="D38" s="109"/>
    </row>
    <row r="39" spans="1:4" ht="15">
      <c r="A39" s="120">
        <v>44926</v>
      </c>
      <c r="B39" s="109">
        <v>7048.6251849</v>
      </c>
      <c r="C39" s="109">
        <v>2277.0018983</v>
      </c>
      <c r="D39" s="109"/>
    </row>
    <row r="40" spans="1:4" ht="15">
      <c r="A40" s="120">
        <v>45016</v>
      </c>
      <c r="B40" s="109">
        <v>6473.4387930399998</v>
      </c>
      <c r="C40" s="109">
        <v>4009.3937478000003</v>
      </c>
      <c r="D40" s="109"/>
    </row>
    <row r="41" spans="1:4" ht="15">
      <c r="A41" s="120">
        <v>45107</v>
      </c>
      <c r="B41" s="109">
        <v>6361.0026202999998</v>
      </c>
      <c r="C41" s="109">
        <v>4170.3061113800004</v>
      </c>
      <c r="D41" s="10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8"/>
  <sheetViews>
    <sheetView tabSelected="1" workbookViewId="0">
      <selection activeCell="B2" sqref="B2"/>
    </sheetView>
  </sheetViews>
  <sheetFormatPr defaultRowHeight="15"/>
  <cols>
    <col min="1" max="1" width="10" customWidth="1"/>
    <col min="2" max="2" width="20.5703125" customWidth="1"/>
    <col min="3" max="3" width="21.85546875" bestFit="1" customWidth="1"/>
    <col min="4" max="4" width="20.5703125" customWidth="1"/>
    <col min="5" max="5" width="21.85546875" bestFit="1" customWidth="1"/>
    <col min="6" max="6" width="18.140625" customWidth="1"/>
    <col min="7" max="7" width="21.85546875" bestFit="1" customWidth="1"/>
    <col min="8" max="8" width="28.85546875" bestFit="1" customWidth="1"/>
    <col min="9" max="9" width="22.28515625" bestFit="1" customWidth="1"/>
    <col min="11" max="11" width="12" bestFit="1" customWidth="1"/>
  </cols>
  <sheetData>
    <row r="1" spans="1:17">
      <c r="A1" s="57" t="s">
        <v>0</v>
      </c>
      <c r="B1" t="s">
        <v>28</v>
      </c>
    </row>
    <row r="2" spans="1:17">
      <c r="A2" s="1" t="s">
        <v>1</v>
      </c>
      <c r="B2" t="s">
        <v>13</v>
      </c>
    </row>
    <row r="3" spans="1:17">
      <c r="A3" s="1" t="s">
        <v>2</v>
      </c>
      <c r="B3" t="s">
        <v>9</v>
      </c>
    </row>
    <row r="4" spans="1:17">
      <c r="A4" s="1" t="s">
        <v>3</v>
      </c>
      <c r="B4" t="s">
        <v>27</v>
      </c>
    </row>
    <row r="7" spans="1:17">
      <c r="A7" s="3"/>
      <c r="B7" s="5" t="s">
        <v>22</v>
      </c>
      <c r="C7" s="60" t="s">
        <v>56</v>
      </c>
      <c r="D7" s="5" t="s">
        <v>14</v>
      </c>
      <c r="E7" s="60" t="s">
        <v>56</v>
      </c>
      <c r="F7" s="5" t="s">
        <v>15</v>
      </c>
      <c r="G7" s="60" t="s">
        <v>56</v>
      </c>
      <c r="H7" s="5"/>
      <c r="I7" s="60"/>
    </row>
    <row r="8" spans="1:17">
      <c r="A8" s="2">
        <v>42094</v>
      </c>
      <c r="B8" s="11">
        <v>5413.2988778845847</v>
      </c>
      <c r="C8" s="62">
        <v>4013.8721232305861</v>
      </c>
      <c r="D8" s="11">
        <v>2353.8647745133439</v>
      </c>
      <c r="E8" s="62">
        <v>2058.8647162653442</v>
      </c>
      <c r="F8" s="11">
        <v>2495.700592425706</v>
      </c>
      <c r="G8" s="62">
        <v>1507.5027297597057</v>
      </c>
      <c r="H8" s="11"/>
      <c r="I8" s="62"/>
      <c r="N8" s="24"/>
      <c r="O8" s="24"/>
      <c r="P8" s="24"/>
      <c r="Q8" s="24"/>
    </row>
    <row r="9" spans="1:17">
      <c r="A9" s="2">
        <v>42185</v>
      </c>
      <c r="B9" s="11">
        <v>5487.3797495969957</v>
      </c>
      <c r="C9" s="62">
        <v>4078.9330295202776</v>
      </c>
      <c r="D9" s="11">
        <v>2415.411855565078</v>
      </c>
      <c r="E9" s="62">
        <v>2108.095636924671</v>
      </c>
      <c r="F9" s="11">
        <v>2505.1360681357087</v>
      </c>
      <c r="G9" s="62">
        <v>1516.040171502106</v>
      </c>
      <c r="H9" s="11"/>
      <c r="I9" s="62"/>
      <c r="M9" s="24"/>
      <c r="N9" s="24"/>
      <c r="O9" s="24"/>
      <c r="P9" s="24"/>
      <c r="Q9" s="24"/>
    </row>
    <row r="10" spans="1:17">
      <c r="A10" s="2">
        <v>42277</v>
      </c>
      <c r="B10" s="11">
        <v>5559.8210693147703</v>
      </c>
      <c r="C10" s="62">
        <v>4148.0547298269021</v>
      </c>
      <c r="D10" s="11">
        <v>2479.9449739702013</v>
      </c>
      <c r="E10" s="62">
        <v>2157.843629914852</v>
      </c>
      <c r="F10" s="11">
        <v>2495.3339538911919</v>
      </c>
      <c r="G10" s="62">
        <v>1508.3851915239111</v>
      </c>
      <c r="H10" s="11"/>
      <c r="I10" s="62"/>
      <c r="M10" s="24"/>
      <c r="N10" s="24"/>
      <c r="O10" s="24"/>
      <c r="P10" s="24"/>
      <c r="Q10" s="24"/>
    </row>
    <row r="11" spans="1:17">
      <c r="A11" s="2">
        <v>42369</v>
      </c>
      <c r="B11" s="11">
        <v>5636.8241916009674</v>
      </c>
      <c r="C11" s="62">
        <v>4219.9629023111065</v>
      </c>
      <c r="D11" s="11">
        <v>2529.4694914167499</v>
      </c>
      <c r="E11" s="62">
        <v>2207.6404865167433</v>
      </c>
      <c r="F11" s="11">
        <v>2516.4621426640938</v>
      </c>
      <c r="G11" s="62">
        <v>1526.615458760371</v>
      </c>
      <c r="H11" s="11"/>
      <c r="I11" s="62"/>
      <c r="M11" s="24"/>
      <c r="N11" s="24"/>
      <c r="O11" s="24"/>
      <c r="P11" s="24"/>
      <c r="Q11" s="24"/>
    </row>
    <row r="12" spans="1:17">
      <c r="A12" s="2">
        <v>42460</v>
      </c>
      <c r="B12" s="11">
        <v>5717.4557952258046</v>
      </c>
      <c r="C12" s="62">
        <v>4276.8336370910711</v>
      </c>
      <c r="D12" s="11">
        <v>2568.8742238969776</v>
      </c>
      <c r="E12" s="62">
        <v>2241.3732055836608</v>
      </c>
      <c r="F12" s="11">
        <v>2553.3028225043704</v>
      </c>
      <c r="G12" s="62">
        <v>1545.9393498510417</v>
      </c>
      <c r="H12" s="11"/>
      <c r="I12" s="62"/>
      <c r="M12" s="24"/>
      <c r="N12" s="24"/>
      <c r="O12" s="24"/>
      <c r="P12" s="24"/>
      <c r="Q12" s="24"/>
    </row>
    <row r="13" spans="1:17">
      <c r="A13" s="2">
        <v>42551</v>
      </c>
      <c r="B13" s="11">
        <v>5893.9504462769146</v>
      </c>
      <c r="C13" s="62">
        <v>4385.174807079773</v>
      </c>
      <c r="D13" s="11">
        <v>2641.4015145258008</v>
      </c>
      <c r="E13" s="62">
        <v>2296.7264090333042</v>
      </c>
      <c r="F13" s="11">
        <v>2647.4639184931666</v>
      </c>
      <c r="G13" s="62">
        <v>1590.6539329562424</v>
      </c>
      <c r="H13" s="11"/>
      <c r="I13" s="62"/>
      <c r="M13" s="24"/>
      <c r="N13" s="24"/>
      <c r="O13" s="24"/>
      <c r="P13" s="24"/>
      <c r="Q13" s="24"/>
    </row>
    <row r="14" spans="1:17">
      <c r="A14" s="2">
        <v>42643</v>
      </c>
      <c r="B14" s="11">
        <v>6018.1046328649172</v>
      </c>
      <c r="C14" s="62">
        <v>4434.8995380676351</v>
      </c>
      <c r="D14" s="11">
        <v>2693.5919060029337</v>
      </c>
      <c r="E14" s="62">
        <v>2332.0488148449026</v>
      </c>
      <c r="F14" s="11">
        <v>2708.7551419776164</v>
      </c>
      <c r="G14" s="62">
        <v>1598.6904061327509</v>
      </c>
      <c r="H14" s="11"/>
      <c r="I14" s="62"/>
      <c r="M14" s="24"/>
      <c r="N14" s="24"/>
      <c r="O14" s="24"/>
      <c r="P14" s="24"/>
      <c r="Q14" s="24"/>
    </row>
    <row r="15" spans="1:17">
      <c r="A15" s="2">
        <v>42735</v>
      </c>
      <c r="B15" s="11">
        <v>6057.7726856911058</v>
      </c>
      <c r="C15" s="62">
        <v>4479.0770607645627</v>
      </c>
      <c r="D15" s="11">
        <v>2736.7278962765913</v>
      </c>
      <c r="E15" s="62">
        <v>2371.8345196565538</v>
      </c>
      <c r="F15" s="11">
        <v>2700.8744053006321</v>
      </c>
      <c r="G15" s="62">
        <v>1601.1068304752305</v>
      </c>
      <c r="H15" s="11"/>
      <c r="I15" s="62"/>
      <c r="M15" s="24"/>
      <c r="N15" s="24"/>
      <c r="O15" s="24"/>
      <c r="P15" s="24"/>
      <c r="Q15" s="24"/>
    </row>
    <row r="16" spans="1:17">
      <c r="A16" s="2">
        <v>42825</v>
      </c>
      <c r="B16" s="11">
        <v>6133.4086243145857</v>
      </c>
      <c r="C16" s="62">
        <v>4547.8753447491399</v>
      </c>
      <c r="D16" s="11">
        <v>2743.1273575439786</v>
      </c>
      <c r="E16" s="62">
        <v>2409.4073063808619</v>
      </c>
      <c r="F16" s="11">
        <v>2736.0026545160699</v>
      </c>
      <c r="G16" s="62">
        <v>1625.0784342595196</v>
      </c>
      <c r="H16" s="11"/>
      <c r="I16" s="62"/>
      <c r="M16" s="24"/>
      <c r="N16" s="24"/>
      <c r="O16" s="24"/>
      <c r="P16" s="24"/>
      <c r="Q16" s="24"/>
    </row>
    <row r="17" spans="1:17">
      <c r="A17" s="2">
        <v>42916</v>
      </c>
      <c r="B17" s="11">
        <v>6230.7433407106209</v>
      </c>
      <c r="C17" s="62">
        <v>4638.9925459301503</v>
      </c>
      <c r="D17" s="11">
        <v>2798.2611726320047</v>
      </c>
      <c r="E17" s="62">
        <v>2461.2652871072582</v>
      </c>
      <c r="F17" s="11">
        <v>2751.6919833498782</v>
      </c>
      <c r="G17" s="62">
        <v>1651.8805483698206</v>
      </c>
      <c r="H17" s="11"/>
      <c r="I17" s="62"/>
      <c r="M17" s="24"/>
      <c r="N17" s="24"/>
      <c r="O17" s="24"/>
      <c r="P17" s="24"/>
      <c r="Q17" s="24"/>
    </row>
    <row r="18" spans="1:17">
      <c r="A18" s="2">
        <v>43008</v>
      </c>
      <c r="B18" s="11">
        <v>6313.3006673476493</v>
      </c>
      <c r="C18" s="62">
        <v>4709.0010388380533</v>
      </c>
      <c r="D18" s="11">
        <v>2851.0623180519842</v>
      </c>
      <c r="E18" s="62">
        <v>2504.967745448499</v>
      </c>
      <c r="F18" s="11">
        <v>2767.2782331811591</v>
      </c>
      <c r="G18" s="62">
        <v>1668.5162568165463</v>
      </c>
      <c r="H18" s="11"/>
      <c r="I18" s="62"/>
      <c r="M18" s="24"/>
      <c r="N18" s="24"/>
      <c r="O18" s="24"/>
      <c r="P18" s="24"/>
      <c r="Q18" s="24"/>
    </row>
    <row r="19" spans="1:17">
      <c r="A19" s="2">
        <v>43100</v>
      </c>
      <c r="B19" s="11">
        <v>6386.3347097944406</v>
      </c>
      <c r="C19" s="62">
        <v>4790.9743406188672</v>
      </c>
      <c r="D19" s="11">
        <v>2948.8491916233702</v>
      </c>
      <c r="E19" s="62">
        <v>2552.7823295182989</v>
      </c>
      <c r="F19" s="11">
        <v>2762.0416099165409</v>
      </c>
      <c r="G19" s="62">
        <v>1687.9889509753398</v>
      </c>
      <c r="H19" s="11"/>
      <c r="I19" s="62"/>
      <c r="M19" s="24"/>
      <c r="N19" s="24"/>
      <c r="O19" s="24"/>
      <c r="P19" s="24"/>
      <c r="Q19" s="24"/>
    </row>
    <row r="20" spans="1:17">
      <c r="A20" s="2">
        <v>43190</v>
      </c>
      <c r="B20" s="11">
        <v>6582.8082408939563</v>
      </c>
      <c r="C20" s="62">
        <v>4876.089444427791</v>
      </c>
      <c r="D20" s="11">
        <v>3018.2608813557713</v>
      </c>
      <c r="E20" s="62">
        <v>2594.4776507155912</v>
      </c>
      <c r="F20" s="11">
        <v>2877.3781664756671</v>
      </c>
      <c r="G20" s="62">
        <v>1724.5733520947038</v>
      </c>
      <c r="H20" s="11"/>
      <c r="I20" s="62"/>
      <c r="M20" s="24"/>
      <c r="N20" s="24"/>
      <c r="O20" s="24"/>
      <c r="P20" s="24"/>
      <c r="Q20" s="24"/>
    </row>
    <row r="21" spans="1:17">
      <c r="A21" s="2">
        <v>43281</v>
      </c>
      <c r="B21" s="11">
        <v>6787.7403040096879</v>
      </c>
      <c r="C21" s="62">
        <v>4971.8762606600276</v>
      </c>
      <c r="D21" s="11">
        <v>3071.2380287818478</v>
      </c>
      <c r="E21" s="62">
        <v>2633.7630548594575</v>
      </c>
      <c r="F21" s="11">
        <v>3011.0931001102172</v>
      </c>
      <c r="G21" s="62">
        <v>1770.3643245269407</v>
      </c>
      <c r="H21" s="11"/>
      <c r="I21" s="62"/>
      <c r="M21" s="24"/>
      <c r="N21" s="24"/>
      <c r="O21" s="24"/>
      <c r="P21" s="24"/>
      <c r="Q21" s="24"/>
    </row>
    <row r="22" spans="1:17">
      <c r="A22" s="2">
        <v>43373</v>
      </c>
      <c r="B22" s="11">
        <v>6849.0173034611116</v>
      </c>
      <c r="C22" s="62">
        <v>5023.2833212284504</v>
      </c>
      <c r="D22" s="11">
        <v>3106.9768422360439</v>
      </c>
      <c r="E22" s="62">
        <v>2665.9958100509043</v>
      </c>
      <c r="F22" s="11">
        <v>3029.5528314721232</v>
      </c>
      <c r="G22" s="62">
        <v>1782.8600006563845</v>
      </c>
      <c r="H22" s="11"/>
      <c r="I22" s="62"/>
      <c r="M22" s="24"/>
      <c r="N22" s="24"/>
      <c r="O22" s="24"/>
      <c r="P22" s="24"/>
      <c r="Q22" s="24"/>
    </row>
    <row r="23" spans="1:17">
      <c r="A23" s="2">
        <v>43465</v>
      </c>
      <c r="B23" s="11">
        <v>6892.4740514439045</v>
      </c>
      <c r="C23" s="62">
        <v>5089.7821390676008</v>
      </c>
      <c r="D23" s="11">
        <v>3148.5199714921769</v>
      </c>
      <c r="E23" s="62">
        <v>2706.4918701162264</v>
      </c>
      <c r="F23" s="11">
        <v>3024.7151344643326</v>
      </c>
      <c r="G23" s="62">
        <v>1804.4797423629068</v>
      </c>
      <c r="H23" s="11"/>
      <c r="I23" s="62"/>
      <c r="M23" s="24"/>
      <c r="N23" s="24"/>
      <c r="O23" s="24"/>
      <c r="P23" s="24"/>
      <c r="Q23" s="24"/>
    </row>
    <row r="24" spans="1:17">
      <c r="A24" s="2">
        <v>43555</v>
      </c>
      <c r="B24" s="11">
        <v>7059.258999582672</v>
      </c>
      <c r="C24" s="62">
        <v>5151.1070311745989</v>
      </c>
      <c r="D24" s="11">
        <v>3190.6427917873257</v>
      </c>
      <c r="E24" s="62">
        <v>2730.7000258779062</v>
      </c>
      <c r="F24" s="11">
        <v>3132.6652164317725</v>
      </c>
      <c r="G24" s="62">
        <v>1830.4186205182923</v>
      </c>
      <c r="H24" s="11"/>
      <c r="I24" s="62"/>
      <c r="M24" s="24"/>
      <c r="N24" s="24"/>
      <c r="O24" s="24"/>
      <c r="P24" s="24"/>
      <c r="Q24" s="24"/>
    </row>
    <row r="25" spans="1:17">
      <c r="A25" s="2">
        <v>43646</v>
      </c>
      <c r="B25" s="11">
        <v>7199.8597393016926</v>
      </c>
      <c r="C25" s="62">
        <v>5237.2845646691876</v>
      </c>
      <c r="D25" s="11">
        <v>3239.4126522909069</v>
      </c>
      <c r="E25" s="62">
        <v>2767.8089006364266</v>
      </c>
      <c r="F25" s="11">
        <v>3207.5847789839891</v>
      </c>
      <c r="G25" s="62">
        <v>1868.3904688887314</v>
      </c>
      <c r="H25" s="11"/>
      <c r="I25" s="62"/>
      <c r="M25" s="24"/>
      <c r="N25" s="24"/>
      <c r="O25" s="24"/>
      <c r="P25" s="24"/>
      <c r="Q25" s="24"/>
    </row>
    <row r="26" spans="1:17">
      <c r="A26" s="2">
        <v>43738</v>
      </c>
      <c r="B26" s="11">
        <v>7264.9800160733785</v>
      </c>
      <c r="C26" s="62">
        <v>5235.6910408846334</v>
      </c>
      <c r="D26" s="11">
        <v>3284.7259859191349</v>
      </c>
      <c r="E26" s="62">
        <v>2800.5377548334045</v>
      </c>
      <c r="F26" s="11">
        <v>3219.4461095958031</v>
      </c>
      <c r="G26" s="62">
        <v>1828.0360463177158</v>
      </c>
      <c r="H26" s="11"/>
      <c r="I26" s="62"/>
      <c r="M26" s="24"/>
      <c r="N26" s="24"/>
      <c r="O26" s="24"/>
      <c r="P26" s="24"/>
      <c r="Q26" s="24"/>
    </row>
    <row r="27" spans="1:17">
      <c r="A27" s="2">
        <v>43830</v>
      </c>
      <c r="B27" s="11">
        <v>7270.4576690350341</v>
      </c>
      <c r="C27" s="62">
        <v>5292.5019875680446</v>
      </c>
      <c r="D27" s="11">
        <v>3334.5541349899345</v>
      </c>
      <c r="E27" s="62">
        <v>2840.8796139420051</v>
      </c>
      <c r="F27" s="11">
        <v>3170.1041180534294</v>
      </c>
      <c r="G27" s="62">
        <v>1839.8643603144462</v>
      </c>
      <c r="H27" s="11"/>
      <c r="I27" s="62"/>
      <c r="M27" s="24"/>
      <c r="N27" s="24"/>
      <c r="O27" s="24"/>
      <c r="P27" s="24"/>
      <c r="Q27" s="24"/>
    </row>
    <row r="28" spans="1:17">
      <c r="A28" s="2">
        <v>43921</v>
      </c>
      <c r="B28" s="11">
        <v>7425.82260378109</v>
      </c>
      <c r="C28" s="62">
        <v>5381.9134323974149</v>
      </c>
      <c r="D28" s="11">
        <v>3381.662453295924</v>
      </c>
      <c r="E28" s="62">
        <v>2876.037052378103</v>
      </c>
      <c r="F28" s="11">
        <v>3282.8293574419813</v>
      </c>
      <c r="G28" s="62">
        <v>1888.3665073991363</v>
      </c>
      <c r="H28" s="11"/>
      <c r="I28" s="62"/>
      <c r="M28" s="24"/>
      <c r="N28" s="24"/>
      <c r="O28" s="24"/>
      <c r="P28" s="24"/>
      <c r="Q28" s="24"/>
    </row>
    <row r="29" spans="1:17">
      <c r="A29" s="2">
        <v>44012</v>
      </c>
      <c r="B29" s="11">
        <v>7401.0735883722891</v>
      </c>
      <c r="C29" s="62">
        <v>5460.8311031516032</v>
      </c>
      <c r="D29" s="11">
        <v>3404.3560276184121</v>
      </c>
      <c r="E29" s="62">
        <v>2916.9264194219222</v>
      </c>
      <c r="F29" s="11">
        <v>3214.2574237868334</v>
      </c>
      <c r="G29" s="62">
        <v>1917.9022715903277</v>
      </c>
      <c r="H29" s="11"/>
      <c r="I29" s="62"/>
      <c r="M29" s="24"/>
      <c r="N29" s="24"/>
      <c r="O29" s="24"/>
      <c r="P29" s="24"/>
      <c r="Q29" s="24"/>
    </row>
    <row r="30" spans="1:17">
      <c r="A30" s="2">
        <v>44104</v>
      </c>
      <c r="B30" s="11">
        <v>7414.1903197479123</v>
      </c>
      <c r="C30" s="62">
        <v>5485.7426939910401</v>
      </c>
      <c r="D30" s="11">
        <v>3446.6206479609382</v>
      </c>
      <c r="E30" s="62">
        <v>2954.0939482228382</v>
      </c>
      <c r="F30" s="11">
        <v>3185.7760818420393</v>
      </c>
      <c r="G30" s="62">
        <v>1898.0468685778931</v>
      </c>
      <c r="H30" s="11"/>
      <c r="I30" s="62"/>
      <c r="M30" s="24"/>
      <c r="N30" s="24"/>
      <c r="O30" s="24"/>
      <c r="P30" s="24"/>
      <c r="Q30" s="24"/>
    </row>
    <row r="31" spans="1:17">
      <c r="A31" s="2">
        <v>44196</v>
      </c>
      <c r="B31" s="32">
        <v>7382.6944191218472</v>
      </c>
      <c r="C31" s="62">
        <v>5545.5922029333642</v>
      </c>
      <c r="D31" s="32">
        <v>3485.480420159618</v>
      </c>
      <c r="E31" s="62">
        <v>3004.0726788777883</v>
      </c>
      <c r="F31" s="32">
        <v>3119.0044491779199</v>
      </c>
      <c r="G31" s="62">
        <v>1903.5397866721776</v>
      </c>
      <c r="H31" s="32"/>
      <c r="I31" s="62"/>
      <c r="M31" s="24"/>
      <c r="N31" s="24"/>
      <c r="O31" s="24"/>
      <c r="P31" s="24"/>
      <c r="Q31" s="24"/>
    </row>
    <row r="32" spans="1:17">
      <c r="A32" s="2">
        <v>44286</v>
      </c>
      <c r="B32" s="32">
        <v>7525.6298183000508</v>
      </c>
      <c r="C32" s="62">
        <v>5593.447581754609</v>
      </c>
      <c r="D32" s="32">
        <v>3548.1185893208594</v>
      </c>
      <c r="E32" s="62">
        <v>3044.7510218447387</v>
      </c>
      <c r="F32" s="32">
        <v>3183.7338066239181</v>
      </c>
      <c r="G32" s="62">
        <v>1904.5591891898023</v>
      </c>
      <c r="H32" s="32"/>
      <c r="I32" s="62"/>
      <c r="M32" s="24"/>
      <c r="N32" s="24"/>
      <c r="O32" s="116"/>
      <c r="P32" s="24"/>
      <c r="Q32" s="24"/>
    </row>
    <row r="33" spans="1:17">
      <c r="A33" s="2">
        <v>44377</v>
      </c>
      <c r="B33" s="32">
        <v>7596.4773688479117</v>
      </c>
      <c r="C33" s="62">
        <v>5687.263894158008</v>
      </c>
      <c r="D33" s="32">
        <v>3603.2212452416884</v>
      </c>
      <c r="E33" s="62">
        <v>3099.9097800392992</v>
      </c>
      <c r="F33" s="32">
        <v>3181.8036596712227</v>
      </c>
      <c r="G33" s="62">
        <v>1924.4970125827876</v>
      </c>
      <c r="H33" s="32"/>
      <c r="I33" s="62"/>
      <c r="M33" s="24"/>
      <c r="N33" s="24"/>
      <c r="O33" s="116"/>
      <c r="P33" s="24"/>
      <c r="Q33" s="24"/>
    </row>
    <row r="34" spans="1:17">
      <c r="A34" s="2">
        <v>44469</v>
      </c>
      <c r="B34" s="32">
        <v>7707.5008501811644</v>
      </c>
      <c r="C34" s="62">
        <v>5765.1447879528287</v>
      </c>
      <c r="D34" s="32">
        <v>3665</v>
      </c>
      <c r="E34" s="62">
        <v>3153.0797267050953</v>
      </c>
      <c r="F34" s="32">
        <v>3175</v>
      </c>
      <c r="G34" s="62">
        <v>1942.6482781080854</v>
      </c>
      <c r="H34" s="32"/>
      <c r="I34" s="62"/>
      <c r="N34" s="122"/>
      <c r="O34" s="116"/>
    </row>
    <row r="35" spans="1:17">
      <c r="A35" s="2">
        <v>44561</v>
      </c>
      <c r="B35" s="32">
        <v>7677.9550340499582</v>
      </c>
      <c r="C35" s="62">
        <v>5906.8242646168619</v>
      </c>
      <c r="D35" s="32">
        <v>3633</v>
      </c>
      <c r="E35" s="62">
        <v>3209.5271236261651</v>
      </c>
      <c r="F35" s="32">
        <v>3147.2223261546619</v>
      </c>
      <c r="G35" s="62">
        <v>2019.27511010425</v>
      </c>
      <c r="H35" s="32"/>
      <c r="I35" s="62"/>
      <c r="N35" s="122"/>
      <c r="O35" s="116"/>
    </row>
    <row r="36" spans="1:17">
      <c r="A36" s="2">
        <v>44651</v>
      </c>
      <c r="B36" s="32">
        <v>7897.2884245475916</v>
      </c>
      <c r="C36" s="62">
        <v>6045.1408941004793</v>
      </c>
      <c r="D36" s="32">
        <v>3699</v>
      </c>
      <c r="E36" s="62">
        <v>3260.0614280501027</v>
      </c>
      <c r="F36" s="32">
        <v>3296</v>
      </c>
      <c r="G36" s="62">
        <v>2102.2418967561907</v>
      </c>
      <c r="H36" s="32"/>
      <c r="I36" s="62"/>
      <c r="N36" s="122"/>
      <c r="O36" s="116"/>
    </row>
    <row r="37" spans="1:17">
      <c r="A37" s="2">
        <v>44742</v>
      </c>
      <c r="B37" s="32">
        <v>8084.0214002131706</v>
      </c>
      <c r="C37" s="62">
        <v>6156.8230146104397</v>
      </c>
      <c r="D37" s="32">
        <v>3761</v>
      </c>
      <c r="E37" s="62">
        <v>3304.0280510497873</v>
      </c>
      <c r="F37" s="32">
        <v>3405</v>
      </c>
      <c r="G37" s="62">
        <v>2163.047685596257</v>
      </c>
      <c r="H37" s="32"/>
      <c r="I37" s="62"/>
      <c r="K37" s="122"/>
      <c r="L37" s="108"/>
      <c r="N37" s="122"/>
      <c r="O37" s="116"/>
    </row>
    <row r="38" spans="1:17">
      <c r="A38" s="58">
        <v>44834</v>
      </c>
      <c r="B38" s="62">
        <v>8035.948330809013</v>
      </c>
      <c r="C38" s="62">
        <v>6237.2794041206325</v>
      </c>
      <c r="D38" s="62">
        <v>3779.2644760338067</v>
      </c>
      <c r="E38" s="62">
        <v>3321.7876844053867</v>
      </c>
      <c r="F38" s="62">
        <v>3342.4796191741475</v>
      </c>
      <c r="G38" s="62">
        <v>2232.5137592687834</v>
      </c>
      <c r="H38" s="62"/>
      <c r="I38" s="62"/>
      <c r="K38" s="122"/>
      <c r="L38" s="107"/>
      <c r="M38" s="135"/>
      <c r="N38" s="122"/>
      <c r="O38" s="116"/>
    </row>
    <row r="39" spans="1:17">
      <c r="A39" s="58">
        <v>44926</v>
      </c>
      <c r="B39" s="62">
        <v>8121.0336018941371</v>
      </c>
      <c r="C39" s="62">
        <v>6274.2964198493064</v>
      </c>
      <c r="D39" s="62">
        <v>3809.9973588596486</v>
      </c>
      <c r="E39" s="62">
        <v>3336.5215390484882</v>
      </c>
      <c r="F39" s="62">
        <v>3391.012957461086</v>
      </c>
      <c r="G39" s="62">
        <v>2260.1005605478863</v>
      </c>
      <c r="H39" s="62"/>
      <c r="I39" s="62"/>
      <c r="K39" s="122"/>
      <c r="L39" s="108"/>
      <c r="M39" s="135"/>
      <c r="N39" s="122"/>
      <c r="O39" s="116"/>
    </row>
    <row r="40" spans="1:17">
      <c r="A40" s="120">
        <v>45016</v>
      </c>
      <c r="B40" s="123">
        <v>8113.7271704140403</v>
      </c>
      <c r="C40" s="123">
        <v>6270.1385836198097</v>
      </c>
      <c r="D40" s="123">
        <v>3824.8916346995252</v>
      </c>
      <c r="E40" s="123">
        <v>3342.0862617541552</v>
      </c>
      <c r="F40" s="123">
        <v>3392.2074203185193</v>
      </c>
      <c r="G40" s="123">
        <v>2272.4691841659496</v>
      </c>
      <c r="H40" s="123"/>
      <c r="I40" s="123"/>
      <c r="K40" s="136"/>
      <c r="L40" s="135"/>
      <c r="M40" s="135"/>
      <c r="N40" s="122"/>
      <c r="O40" s="116"/>
    </row>
    <row r="41" spans="1:17">
      <c r="A41" s="120">
        <v>45107</v>
      </c>
      <c r="B41" s="123">
        <v>8249.6086908205398</v>
      </c>
      <c r="C41" s="123">
        <v>6308.0006814738799</v>
      </c>
      <c r="D41" s="123">
        <v>3856.2044198887584</v>
      </c>
      <c r="E41" s="123">
        <v>3352.4354943034987</v>
      </c>
      <c r="F41" s="123">
        <v>3476.4729673156494</v>
      </c>
      <c r="G41" s="123">
        <v>2296.9985841563193</v>
      </c>
      <c r="H41" s="123"/>
      <c r="I41" s="123"/>
      <c r="K41" s="136"/>
      <c r="L41" s="135"/>
      <c r="M41" s="135"/>
      <c r="N41" s="122"/>
      <c r="O41" s="116"/>
    </row>
    <row r="42" spans="1:17">
      <c r="B42" s="123"/>
      <c r="C42" s="123"/>
      <c r="D42" s="123"/>
      <c r="E42" s="123"/>
      <c r="F42" s="123"/>
      <c r="G42" s="123"/>
      <c r="H42" s="123"/>
      <c r="I42" s="123"/>
    </row>
    <row r="43" spans="1:17">
      <c r="B43" s="123"/>
      <c r="C43" s="123"/>
      <c r="D43" s="123"/>
      <c r="E43" s="123"/>
      <c r="F43" s="123"/>
      <c r="G43" s="123"/>
      <c r="H43" s="123"/>
      <c r="I43" s="123"/>
      <c r="J43" s="123"/>
    </row>
    <row r="44" spans="1:17">
      <c r="B44" s="123"/>
      <c r="C44" s="123"/>
      <c r="D44" s="123"/>
      <c r="E44" s="123"/>
      <c r="F44" s="123"/>
      <c r="G44" s="123"/>
      <c r="H44" s="123"/>
      <c r="I44" s="123"/>
    </row>
    <row r="45" spans="1:17">
      <c r="B45" s="123"/>
      <c r="C45" s="123"/>
      <c r="D45" s="123"/>
      <c r="E45" s="123"/>
      <c r="F45" s="123"/>
      <c r="G45" s="123"/>
      <c r="H45" s="123"/>
      <c r="I45" s="123"/>
    </row>
    <row r="47" spans="1:17">
      <c r="B47" s="123"/>
      <c r="C47" s="123"/>
      <c r="D47" s="123"/>
      <c r="E47" s="123"/>
      <c r="F47" s="123"/>
      <c r="G47" s="123"/>
      <c r="H47" s="123"/>
      <c r="I47" s="123"/>
    </row>
    <row r="48" spans="1:17">
      <c r="B48" s="116"/>
      <c r="C48" s="116"/>
      <c r="D48" s="116"/>
      <c r="E48" s="116"/>
      <c r="F48" s="116"/>
      <c r="G48" s="116"/>
      <c r="H48" s="116"/>
      <c r="I48" s="116"/>
    </row>
    <row r="49" spans="1:12">
      <c r="B49" s="116"/>
      <c r="C49" s="116"/>
      <c r="D49" s="116"/>
      <c r="E49" s="116"/>
      <c r="F49" s="116"/>
      <c r="G49" s="116"/>
      <c r="H49" s="116"/>
      <c r="I49" s="116"/>
    </row>
    <row r="50" spans="1:12">
      <c r="B50" s="116"/>
      <c r="C50" s="116"/>
      <c r="D50" s="116"/>
      <c r="E50" s="116"/>
      <c r="F50" s="116"/>
      <c r="G50" s="116"/>
      <c r="H50" s="116"/>
      <c r="I50" s="116"/>
    </row>
    <row r="51" spans="1:12">
      <c r="B51" s="121"/>
      <c r="C51" s="114"/>
      <c r="D51" s="114"/>
      <c r="E51" s="114"/>
      <c r="F51" s="114"/>
      <c r="G51" s="114"/>
      <c r="H51" s="114"/>
      <c r="I51" s="114"/>
    </row>
    <row r="52" spans="1:12">
      <c r="B52" s="121"/>
      <c r="C52" s="114"/>
      <c r="D52" s="114"/>
      <c r="E52" s="114"/>
      <c r="F52" s="114"/>
      <c r="G52" s="114"/>
      <c r="H52" s="114"/>
      <c r="I52" s="114"/>
      <c r="J52" s="110"/>
      <c r="K52" s="110"/>
      <c r="L52" s="110"/>
    </row>
    <row r="53" spans="1:12">
      <c r="B53" s="121"/>
      <c r="C53" s="121"/>
      <c r="D53" s="121"/>
      <c r="E53" s="121"/>
      <c r="F53" s="121"/>
      <c r="G53" s="121"/>
      <c r="H53" s="121"/>
      <c r="I53" s="121"/>
      <c r="J53" s="110"/>
      <c r="K53" s="110"/>
      <c r="L53" s="110"/>
    </row>
    <row r="54" spans="1:12">
      <c r="B54" s="121"/>
      <c r="C54" s="121"/>
      <c r="D54" s="121"/>
      <c r="E54" s="121"/>
      <c r="F54" s="121"/>
      <c r="G54" s="121"/>
      <c r="H54" s="121"/>
      <c r="I54" s="121"/>
      <c r="J54" s="110"/>
      <c r="K54" s="110"/>
      <c r="L54" s="110"/>
    </row>
    <row r="55" spans="1:12">
      <c r="B55" s="121"/>
      <c r="C55" s="121"/>
      <c r="D55" s="121"/>
      <c r="E55" s="121"/>
      <c r="F55" s="121"/>
      <c r="G55" s="121"/>
      <c r="H55" s="121"/>
      <c r="I55" s="121"/>
      <c r="J55" s="110"/>
      <c r="K55" s="110"/>
      <c r="L55" s="110"/>
    </row>
    <row r="56" spans="1:12">
      <c r="A56" s="58"/>
      <c r="J56" s="110"/>
      <c r="K56" s="110"/>
      <c r="L56" s="110"/>
    </row>
    <row r="57" spans="1:12">
      <c r="A57" s="58"/>
      <c r="B57" s="102"/>
      <c r="C57" s="102"/>
      <c r="D57" s="102"/>
      <c r="E57" s="102"/>
      <c r="F57" s="102"/>
      <c r="G57" s="102"/>
      <c r="H57" s="102"/>
      <c r="I57" s="102"/>
      <c r="J57" s="110"/>
      <c r="K57" s="110"/>
      <c r="L57" s="110"/>
    </row>
    <row r="58" spans="1:12">
      <c r="A58" s="58"/>
      <c r="B58" s="102"/>
      <c r="C58" s="102"/>
      <c r="D58" s="102"/>
      <c r="E58" s="102"/>
      <c r="F58" s="102"/>
      <c r="G58" s="102"/>
      <c r="H58" s="102"/>
      <c r="I58" s="102"/>
      <c r="J58" s="110"/>
      <c r="K58" s="110"/>
      <c r="L58" s="110"/>
    </row>
    <row r="59" spans="1:12">
      <c r="A59" s="58"/>
      <c r="B59" s="123"/>
      <c r="C59" s="122"/>
      <c r="D59" s="102"/>
      <c r="E59" s="102"/>
      <c r="F59" s="102"/>
      <c r="G59" s="102"/>
      <c r="H59" s="102"/>
      <c r="I59" s="102"/>
      <c r="J59" s="110"/>
      <c r="K59" s="110"/>
      <c r="L59" s="110"/>
    </row>
    <row r="60" spans="1:12">
      <c r="A60" s="58"/>
      <c r="B60" s="123"/>
      <c r="C60" s="122"/>
      <c r="D60" s="116"/>
      <c r="E60" s="110"/>
      <c r="F60" s="110"/>
      <c r="G60" s="110"/>
      <c r="H60" s="110"/>
      <c r="I60" s="110"/>
      <c r="J60" s="110"/>
      <c r="K60" s="110"/>
      <c r="L60" s="110"/>
    </row>
    <row r="61" spans="1:12">
      <c r="A61" s="58"/>
      <c r="B61" s="123"/>
      <c r="C61" s="122"/>
      <c r="D61" s="116"/>
      <c r="E61" s="110"/>
      <c r="F61" s="110"/>
      <c r="G61" s="110"/>
      <c r="H61" s="110"/>
      <c r="I61" s="110"/>
      <c r="J61" s="110"/>
      <c r="K61" s="110"/>
      <c r="L61" s="110"/>
    </row>
    <row r="62" spans="1:12">
      <c r="A62" s="58"/>
      <c r="B62" s="123"/>
      <c r="C62" s="122"/>
      <c r="D62" s="116"/>
      <c r="E62" s="110"/>
      <c r="F62" s="110"/>
      <c r="G62" s="110"/>
      <c r="H62" s="110"/>
      <c r="I62" s="110"/>
      <c r="J62" s="110"/>
      <c r="K62" s="110"/>
      <c r="L62" s="110"/>
    </row>
    <row r="63" spans="1:12">
      <c r="A63" s="58"/>
      <c r="B63" s="123"/>
      <c r="C63" s="122"/>
      <c r="D63" s="116"/>
      <c r="E63" s="110"/>
      <c r="F63" s="110"/>
      <c r="G63" s="110"/>
      <c r="H63" s="110"/>
      <c r="I63" s="110"/>
      <c r="J63" s="110"/>
      <c r="K63" s="110"/>
      <c r="L63" s="110"/>
    </row>
    <row r="64" spans="1:12">
      <c r="A64" s="58"/>
      <c r="B64" s="110"/>
      <c r="C64" s="110"/>
      <c r="D64" s="110"/>
      <c r="E64" s="110"/>
      <c r="F64" s="110"/>
      <c r="G64" s="110"/>
      <c r="H64" s="110"/>
      <c r="I64" s="110"/>
      <c r="J64" s="110"/>
      <c r="K64" s="110"/>
      <c r="L64" s="110"/>
    </row>
    <row r="65" spans="1:12">
      <c r="A65" s="58"/>
      <c r="B65" s="116"/>
      <c r="C65" s="110"/>
      <c r="D65" s="110"/>
      <c r="E65" s="110"/>
      <c r="F65" s="110"/>
      <c r="G65" s="110"/>
      <c r="H65" s="110"/>
      <c r="I65" s="110"/>
      <c r="J65" s="110"/>
      <c r="K65" s="110"/>
      <c r="L65" s="110"/>
    </row>
    <row r="66" spans="1:12">
      <c r="A66" s="58"/>
      <c r="B66" s="116"/>
      <c r="C66" s="110"/>
      <c r="D66" s="110"/>
      <c r="E66" s="110"/>
      <c r="F66" s="110"/>
      <c r="G66" s="110"/>
      <c r="H66" s="110"/>
      <c r="I66" s="110"/>
      <c r="J66" s="110"/>
      <c r="K66" s="110"/>
      <c r="L66" s="110"/>
    </row>
    <row r="67" spans="1:12">
      <c r="A67" s="58"/>
      <c r="B67" s="116"/>
      <c r="C67" s="110"/>
      <c r="D67" s="110"/>
      <c r="E67" s="110"/>
      <c r="F67" s="110"/>
      <c r="G67" s="110"/>
      <c r="H67" s="110"/>
      <c r="I67" s="110"/>
      <c r="J67" s="110"/>
      <c r="K67" s="110"/>
      <c r="L67" s="110"/>
    </row>
    <row r="68" spans="1:12">
      <c r="A68" s="58"/>
      <c r="B68" s="116"/>
      <c r="C68" s="110"/>
      <c r="D68" s="110"/>
      <c r="E68" s="110"/>
      <c r="F68" s="110"/>
      <c r="G68" s="110"/>
      <c r="H68" s="110"/>
      <c r="I68" s="110"/>
      <c r="J68" s="110"/>
      <c r="K68" s="110"/>
      <c r="L68" s="110"/>
    </row>
    <row r="69" spans="1:12">
      <c r="A69" s="58"/>
      <c r="B69" s="116"/>
      <c r="C69" s="110"/>
      <c r="D69" s="110"/>
      <c r="E69" s="110"/>
      <c r="F69" s="110"/>
      <c r="G69" s="110"/>
      <c r="H69" s="110"/>
      <c r="I69" s="110"/>
      <c r="J69" s="110"/>
      <c r="K69" s="110"/>
      <c r="L69" s="110"/>
    </row>
    <row r="70" spans="1:12">
      <c r="A70" s="58"/>
      <c r="B70" s="110"/>
      <c r="C70" s="110"/>
      <c r="D70" s="110"/>
      <c r="E70" s="110"/>
      <c r="F70" s="110"/>
      <c r="G70" s="110"/>
      <c r="H70" s="110"/>
      <c r="I70" s="110"/>
      <c r="J70" s="110"/>
      <c r="K70" s="110"/>
      <c r="L70" s="110"/>
    </row>
    <row r="71" spans="1:12">
      <c r="A71" s="58"/>
      <c r="B71" s="110"/>
      <c r="C71" s="110"/>
      <c r="D71" s="110"/>
      <c r="E71" s="110"/>
      <c r="F71" s="110"/>
      <c r="G71" s="110"/>
      <c r="H71" s="110"/>
      <c r="I71" s="110"/>
      <c r="J71" s="110"/>
      <c r="K71" s="110"/>
      <c r="L71" s="110"/>
    </row>
    <row r="72" spans="1:12">
      <c r="A72" s="58"/>
      <c r="B72" s="110"/>
      <c r="C72" s="110"/>
      <c r="D72" s="110"/>
      <c r="E72" s="110"/>
      <c r="F72" s="110"/>
      <c r="G72" s="110"/>
      <c r="H72" s="110"/>
      <c r="I72" s="110"/>
      <c r="J72" s="110"/>
      <c r="K72" s="110"/>
      <c r="L72" s="110"/>
    </row>
    <row r="73" spans="1:12">
      <c r="A73" s="58"/>
      <c r="B73" s="110"/>
      <c r="C73" s="110"/>
      <c r="D73" s="110"/>
      <c r="E73" s="110"/>
      <c r="F73" s="110"/>
      <c r="G73" s="110"/>
      <c r="H73" s="110"/>
      <c r="I73" s="110"/>
      <c r="J73" s="110"/>
      <c r="K73" s="110"/>
      <c r="L73" s="110"/>
    </row>
    <row r="74" spans="1:12">
      <c r="A74" s="58"/>
      <c r="B74" s="110"/>
      <c r="C74" s="110"/>
      <c r="D74" s="110"/>
      <c r="E74" s="110"/>
      <c r="F74" s="110"/>
      <c r="G74" s="110"/>
      <c r="H74" s="110"/>
      <c r="I74" s="110"/>
      <c r="J74" s="110"/>
      <c r="K74" s="110"/>
      <c r="L74" s="110"/>
    </row>
    <row r="75" spans="1:12">
      <c r="A75" s="58"/>
      <c r="B75" s="110"/>
      <c r="C75" s="110"/>
      <c r="D75" s="110"/>
      <c r="E75" s="110"/>
      <c r="F75" s="110"/>
      <c r="G75" s="110"/>
      <c r="H75" s="110"/>
      <c r="I75" s="110"/>
      <c r="J75" s="110"/>
      <c r="K75" s="110"/>
      <c r="L75" s="110"/>
    </row>
    <row r="76" spans="1:12">
      <c r="A76" s="58"/>
      <c r="B76" s="110"/>
      <c r="C76" s="110"/>
      <c r="D76" s="110"/>
      <c r="E76" s="110"/>
      <c r="F76" s="110"/>
      <c r="G76" s="110"/>
      <c r="H76" s="110"/>
      <c r="I76" s="110"/>
      <c r="J76" s="110"/>
      <c r="K76" s="110"/>
      <c r="L76" s="110"/>
    </row>
    <row r="77" spans="1:12">
      <c r="A77" s="58"/>
      <c r="B77" s="110"/>
      <c r="C77" s="110"/>
      <c r="D77" s="110"/>
      <c r="E77" s="110"/>
      <c r="F77" s="110"/>
      <c r="G77" s="110"/>
      <c r="H77" s="110"/>
      <c r="I77" s="110"/>
      <c r="J77" s="110"/>
      <c r="K77" s="110"/>
      <c r="L77" s="110"/>
    </row>
    <row r="78" spans="1:12">
      <c r="A78" s="58"/>
      <c r="B78" s="110"/>
      <c r="C78" s="110"/>
      <c r="D78" s="110"/>
      <c r="E78" s="110"/>
      <c r="F78" s="110"/>
      <c r="G78" s="110"/>
      <c r="H78" s="110"/>
      <c r="I78" s="110"/>
      <c r="J78" s="110"/>
      <c r="K78" s="110"/>
      <c r="L78" s="110"/>
    </row>
    <row r="79" spans="1:12">
      <c r="A79" s="58"/>
      <c r="B79" s="110"/>
      <c r="C79" s="110"/>
      <c r="D79" s="110"/>
      <c r="E79" s="110"/>
      <c r="F79" s="110"/>
      <c r="G79" s="110"/>
      <c r="H79" s="110"/>
      <c r="I79" s="110"/>
      <c r="J79" s="110"/>
      <c r="K79" s="110"/>
      <c r="L79" s="110"/>
    </row>
    <row r="80" spans="1:12">
      <c r="A80" s="58"/>
      <c r="B80" s="110"/>
      <c r="C80" s="110"/>
      <c r="D80" s="110"/>
      <c r="E80" s="110"/>
      <c r="F80" s="110"/>
      <c r="G80" s="110"/>
      <c r="H80" s="110"/>
      <c r="I80" s="110"/>
      <c r="J80" s="110"/>
      <c r="K80" s="110"/>
      <c r="L80" s="110"/>
    </row>
    <row r="81" spans="1:12">
      <c r="A81" s="58"/>
      <c r="B81" s="110"/>
      <c r="C81" s="110"/>
      <c r="D81" s="110"/>
      <c r="E81" s="110"/>
      <c r="F81" s="110"/>
      <c r="G81" s="110"/>
      <c r="H81" s="110"/>
      <c r="I81" s="110"/>
      <c r="J81" s="110"/>
      <c r="K81" s="110"/>
      <c r="L81" s="110"/>
    </row>
    <row r="82" spans="1:12">
      <c r="A82" s="58"/>
      <c r="B82" s="110"/>
      <c r="C82" s="110"/>
      <c r="D82" s="110"/>
      <c r="E82" s="110"/>
      <c r="F82" s="110"/>
      <c r="G82" s="110"/>
      <c r="H82" s="110"/>
      <c r="I82" s="110"/>
      <c r="J82" s="110"/>
      <c r="K82" s="110"/>
      <c r="L82" s="110"/>
    </row>
    <row r="83" spans="1:12">
      <c r="A83" s="58"/>
      <c r="B83" s="110"/>
      <c r="C83" s="110"/>
      <c r="D83" s="110"/>
      <c r="E83" s="110"/>
      <c r="F83" s="110"/>
      <c r="G83" s="110"/>
      <c r="H83" s="110"/>
      <c r="I83" s="110"/>
      <c r="J83" s="110"/>
      <c r="K83" s="110"/>
      <c r="L83" s="110"/>
    </row>
    <row r="84" spans="1:12">
      <c r="A84" s="58"/>
      <c r="B84" s="110"/>
      <c r="C84" s="110"/>
      <c r="D84" s="110"/>
      <c r="E84" s="110"/>
      <c r="F84" s="110"/>
      <c r="G84" s="110"/>
      <c r="H84" s="110"/>
      <c r="I84" s="110"/>
    </row>
    <row r="85" spans="1:12">
      <c r="A85" s="58"/>
      <c r="B85" s="110"/>
      <c r="C85" s="110"/>
      <c r="D85" s="110"/>
      <c r="E85" s="110"/>
      <c r="F85" s="110"/>
      <c r="G85" s="110"/>
      <c r="H85" s="110"/>
      <c r="I85" s="110"/>
    </row>
    <row r="86" spans="1:12">
      <c r="A86" s="58"/>
      <c r="B86" s="110"/>
      <c r="C86" s="110"/>
      <c r="D86" s="110"/>
      <c r="E86" s="110"/>
      <c r="F86" s="110"/>
      <c r="G86" s="110"/>
      <c r="H86" s="110"/>
      <c r="I86" s="110"/>
    </row>
    <row r="87" spans="1:12">
      <c r="A87" s="58"/>
      <c r="B87" s="110"/>
      <c r="C87" s="110"/>
      <c r="D87" s="110"/>
      <c r="E87" s="110"/>
      <c r="F87" s="110"/>
      <c r="G87" s="110"/>
      <c r="H87" s="110"/>
      <c r="I87" s="110"/>
    </row>
    <row r="88" spans="1:12">
      <c r="A88" s="58"/>
      <c r="C88" s="110"/>
      <c r="D88" s="110"/>
      <c r="E88" s="110"/>
      <c r="F88" s="110"/>
      <c r="G88" s="110"/>
      <c r="H88" s="110"/>
      <c r="I88" s="110"/>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48"/>
  <sheetViews>
    <sheetView workbookViewId="0">
      <selection activeCell="B3" sqref="B3"/>
    </sheetView>
  </sheetViews>
  <sheetFormatPr defaultRowHeight="15"/>
  <cols>
    <col min="1" max="1" width="10" customWidth="1"/>
    <col min="2" max="2" width="20.5703125" customWidth="1"/>
    <col min="3" max="3" width="10.5703125" bestFit="1" customWidth="1"/>
  </cols>
  <sheetData>
    <row r="1" spans="1:29">
      <c r="A1" s="1" t="s">
        <v>0</v>
      </c>
      <c r="B1" t="s">
        <v>129</v>
      </c>
    </row>
    <row r="2" spans="1:29">
      <c r="A2" s="1" t="s">
        <v>1</v>
      </c>
      <c r="B2" t="s">
        <v>4</v>
      </c>
    </row>
    <row r="3" spans="1:29">
      <c r="A3" s="1" t="s">
        <v>2</v>
      </c>
      <c r="B3" t="s">
        <v>9</v>
      </c>
    </row>
    <row r="4" spans="1:29">
      <c r="A4" s="1" t="s">
        <v>3</v>
      </c>
      <c r="B4" t="s">
        <v>83</v>
      </c>
    </row>
    <row r="7" spans="1:29">
      <c r="A7" s="3"/>
      <c r="B7" s="5" t="s">
        <v>24</v>
      </c>
      <c r="C7" s="15"/>
    </row>
    <row r="8" spans="1:29">
      <c r="A8" s="2">
        <v>42094</v>
      </c>
      <c r="B8" s="8">
        <v>20.232151010999264</v>
      </c>
      <c r="C8" s="26"/>
      <c r="E8" s="56"/>
      <c r="F8" s="56"/>
    </row>
    <row r="9" spans="1:29">
      <c r="A9" s="2">
        <v>42185</v>
      </c>
      <c r="B9" s="25">
        <v>17.421936567465313</v>
      </c>
      <c r="C9" s="26"/>
      <c r="E9" s="56"/>
      <c r="F9" s="56"/>
    </row>
    <row r="10" spans="1:29">
      <c r="A10" s="2">
        <v>42277</v>
      </c>
      <c r="B10" s="25">
        <v>15.111500226081182</v>
      </c>
      <c r="C10" s="26"/>
      <c r="E10" s="56"/>
      <c r="F10" s="56"/>
      <c r="H10" s="24"/>
      <c r="I10" s="24"/>
      <c r="J10" s="24"/>
      <c r="K10" s="24"/>
      <c r="L10" s="24"/>
      <c r="M10" s="24"/>
      <c r="N10" s="24"/>
      <c r="O10" s="24"/>
      <c r="P10" s="24"/>
      <c r="Q10" s="24"/>
      <c r="R10" s="24"/>
      <c r="S10" s="24"/>
      <c r="T10" s="24"/>
      <c r="U10" s="24"/>
      <c r="V10" s="24"/>
      <c r="W10" s="24"/>
      <c r="X10" s="24"/>
      <c r="Y10" s="24"/>
      <c r="Z10" s="24"/>
      <c r="AA10" s="24"/>
      <c r="AB10" s="24"/>
    </row>
    <row r="11" spans="1:29">
      <c r="A11" s="2">
        <v>42369</v>
      </c>
      <c r="B11" s="25">
        <v>18.600923838827505</v>
      </c>
      <c r="C11" s="26"/>
      <c r="E11" s="56"/>
      <c r="F11" s="56"/>
      <c r="H11" s="24"/>
      <c r="I11" s="24"/>
      <c r="J11" s="24"/>
      <c r="K11" s="24"/>
      <c r="L11" s="24"/>
      <c r="M11" s="24"/>
      <c r="N11" s="24"/>
      <c r="O11" s="24"/>
      <c r="P11" s="24"/>
      <c r="Q11" s="24"/>
      <c r="R11" s="24"/>
      <c r="S11" s="24"/>
      <c r="T11" s="24"/>
      <c r="U11" s="24"/>
      <c r="V11" s="24"/>
      <c r="W11" s="24"/>
      <c r="X11" s="24"/>
      <c r="Y11" s="24"/>
      <c r="Z11" s="24"/>
      <c r="AA11" s="24"/>
      <c r="AB11" s="24"/>
      <c r="AC11" s="24"/>
    </row>
    <row r="12" spans="1:29">
      <c r="A12" s="2">
        <v>42460</v>
      </c>
      <c r="B12" s="25">
        <v>11.543462709636891</v>
      </c>
      <c r="C12" s="26"/>
      <c r="E12" s="56"/>
      <c r="F12" s="56"/>
    </row>
    <row r="13" spans="1:29">
      <c r="A13" s="2">
        <v>42551</v>
      </c>
      <c r="B13" s="25">
        <v>21.154765362166</v>
      </c>
      <c r="C13" s="26"/>
      <c r="E13" s="56"/>
      <c r="F13" s="56"/>
    </row>
    <row r="14" spans="1:29">
      <c r="A14" s="2">
        <v>42643</v>
      </c>
      <c r="B14" s="25">
        <v>16.848514272981785</v>
      </c>
      <c r="C14" s="26"/>
      <c r="E14" s="56"/>
      <c r="F14" s="56"/>
    </row>
    <row r="15" spans="1:29">
      <c r="A15" s="2">
        <v>42735</v>
      </c>
      <c r="B15" s="25">
        <v>20.970563505547034</v>
      </c>
      <c r="C15" s="26"/>
      <c r="E15" s="56"/>
      <c r="F15" s="56"/>
    </row>
    <row r="16" spans="1:29">
      <c r="A16" s="2">
        <v>42825</v>
      </c>
      <c r="B16" s="25">
        <v>16.321046210413662</v>
      </c>
      <c r="C16" s="26"/>
      <c r="E16" s="56"/>
      <c r="F16" s="56"/>
    </row>
    <row r="17" spans="1:29">
      <c r="A17" s="2">
        <v>42916</v>
      </c>
      <c r="B17" s="25">
        <v>15.67464209694471</v>
      </c>
      <c r="C17" s="26"/>
      <c r="E17" s="56"/>
      <c r="F17" s="56"/>
    </row>
    <row r="18" spans="1:29">
      <c r="A18" s="2">
        <v>43008</v>
      </c>
      <c r="B18" s="25">
        <v>13.213799660476155</v>
      </c>
      <c r="C18" s="26"/>
      <c r="E18" s="56"/>
      <c r="F18" s="56"/>
      <c r="G18" s="23"/>
      <c r="H18" s="23"/>
      <c r="I18" s="23"/>
    </row>
    <row r="19" spans="1:29">
      <c r="A19" s="2">
        <v>43100</v>
      </c>
      <c r="B19" s="25">
        <v>16.269971708882018</v>
      </c>
      <c r="C19" s="26"/>
      <c r="E19" s="56"/>
      <c r="F19" s="56"/>
      <c r="H19" s="24"/>
      <c r="I19" s="24"/>
      <c r="J19" s="24"/>
      <c r="K19" s="24"/>
      <c r="L19" s="24"/>
      <c r="M19" s="24"/>
      <c r="N19" s="24"/>
      <c r="O19" s="24"/>
      <c r="P19" s="24"/>
      <c r="Q19" s="24"/>
      <c r="R19" s="24"/>
      <c r="S19" s="24"/>
      <c r="T19" s="24"/>
      <c r="U19" s="24"/>
      <c r="V19" s="24"/>
      <c r="W19" s="24"/>
      <c r="X19" s="24"/>
      <c r="Y19" s="24"/>
      <c r="Z19" s="24"/>
      <c r="AA19" s="24"/>
      <c r="AB19" s="24"/>
      <c r="AC19" s="24"/>
    </row>
    <row r="20" spans="1:29">
      <c r="A20" s="2">
        <v>43190</v>
      </c>
      <c r="B20" s="25">
        <v>15.010565089153104</v>
      </c>
      <c r="C20" s="26"/>
      <c r="E20" s="56"/>
      <c r="F20" s="56"/>
    </row>
    <row r="21" spans="1:29">
      <c r="A21" s="2">
        <v>43281</v>
      </c>
      <c r="B21" s="25">
        <v>14.230894228949383</v>
      </c>
      <c r="C21" s="26"/>
      <c r="E21" s="56"/>
      <c r="F21" s="56"/>
    </row>
    <row r="22" spans="1:29">
      <c r="A22" s="2">
        <v>43373</v>
      </c>
      <c r="B22" s="25">
        <v>12.69855782296408</v>
      </c>
      <c r="C22" s="26"/>
      <c r="E22" s="56"/>
      <c r="F22" s="56"/>
    </row>
    <row r="23" spans="1:29">
      <c r="A23" s="2">
        <v>43465</v>
      </c>
      <c r="B23" s="25">
        <v>14.080775548250005</v>
      </c>
      <c r="C23" s="26"/>
      <c r="E23" s="56"/>
      <c r="F23" s="56"/>
      <c r="K23" s="112"/>
    </row>
    <row r="24" spans="1:29">
      <c r="A24" s="2">
        <v>43555</v>
      </c>
      <c r="B24" s="25">
        <v>25.758638586522153</v>
      </c>
      <c r="C24" s="26"/>
      <c r="E24" s="56"/>
      <c r="F24" s="56"/>
      <c r="K24" s="112"/>
    </row>
    <row r="25" spans="1:29">
      <c r="A25" s="2">
        <v>43646</v>
      </c>
      <c r="B25" s="25">
        <v>21.843283564499078</v>
      </c>
      <c r="C25" s="26"/>
      <c r="E25" s="56"/>
      <c r="F25" s="56"/>
      <c r="K25" s="112"/>
    </row>
    <row r="26" spans="1:29">
      <c r="A26" s="2">
        <v>43738</v>
      </c>
      <c r="B26" s="25">
        <v>19.124848634265518</v>
      </c>
      <c r="C26" s="26"/>
      <c r="E26" s="56"/>
      <c r="F26" s="56"/>
      <c r="K26" s="112"/>
    </row>
    <row r="27" spans="1:29">
      <c r="A27" s="2">
        <v>43830</v>
      </c>
      <c r="B27" s="25">
        <v>23.182196518971985</v>
      </c>
      <c r="C27" s="26"/>
      <c r="E27" s="56"/>
      <c r="F27" s="56"/>
      <c r="I27" s="112"/>
    </row>
    <row r="28" spans="1:29">
      <c r="A28" s="2">
        <v>43921</v>
      </c>
      <c r="B28" s="25">
        <v>29.091570161797875</v>
      </c>
      <c r="C28" s="26"/>
      <c r="E28" s="56"/>
      <c r="F28" s="56"/>
    </row>
    <row r="29" spans="1:29">
      <c r="A29" s="2">
        <v>44012</v>
      </c>
      <c r="B29" s="25">
        <v>29.205279279690053</v>
      </c>
      <c r="C29" s="26"/>
      <c r="E29" s="56"/>
      <c r="F29" s="56"/>
    </row>
    <row r="30" spans="1:29">
      <c r="A30" s="2">
        <v>44104</v>
      </c>
      <c r="B30" s="25">
        <v>28.206694052723254</v>
      </c>
      <c r="C30" s="26"/>
      <c r="E30" s="56"/>
      <c r="F30" s="56"/>
    </row>
    <row r="31" spans="1:29">
      <c r="A31" s="2">
        <v>44196</v>
      </c>
      <c r="B31" s="26">
        <v>32.010024855548593</v>
      </c>
      <c r="C31" s="26"/>
      <c r="E31" s="56"/>
      <c r="F31" s="56"/>
      <c r="I31" s="28"/>
    </row>
    <row r="32" spans="1:29">
      <c r="A32" s="2">
        <v>44286</v>
      </c>
      <c r="B32" s="26">
        <v>54.330445839808505</v>
      </c>
      <c r="C32" s="26"/>
      <c r="E32" s="56"/>
      <c r="F32" s="56"/>
    </row>
    <row r="33" spans="1:8">
      <c r="A33" s="2">
        <v>44377</v>
      </c>
      <c r="B33" s="26">
        <v>49.247900238358675</v>
      </c>
      <c r="C33" s="26"/>
      <c r="E33" s="56"/>
      <c r="F33" s="56"/>
      <c r="H33" s="28"/>
    </row>
    <row r="34" spans="1:8">
      <c r="A34" s="2">
        <v>44469</v>
      </c>
      <c r="B34" s="26">
        <v>42.822311133363229</v>
      </c>
      <c r="C34" s="26"/>
      <c r="E34" s="56"/>
      <c r="F34" s="56"/>
      <c r="H34" s="28"/>
    </row>
    <row r="35" spans="1:8">
      <c r="A35" s="2">
        <v>44561</v>
      </c>
      <c r="B35" s="26">
        <v>47.683782536950282</v>
      </c>
      <c r="C35" s="26"/>
      <c r="E35" s="56"/>
      <c r="F35" s="56"/>
    </row>
    <row r="36" spans="1:8">
      <c r="A36" s="2">
        <v>44651</v>
      </c>
      <c r="B36" s="26">
        <v>23.849941791439928</v>
      </c>
      <c r="C36" s="26"/>
      <c r="E36" s="56"/>
      <c r="F36" s="56"/>
    </row>
    <row r="37" spans="1:8">
      <c r="A37" s="2">
        <v>44742</v>
      </c>
      <c r="B37" s="61">
        <v>20.910824970738009</v>
      </c>
      <c r="C37" s="61"/>
      <c r="E37" s="56"/>
      <c r="F37" s="56"/>
    </row>
    <row r="38" spans="1:8">
      <c r="A38" s="58">
        <v>44834</v>
      </c>
      <c r="B38" s="92">
        <v>20.339184453854983</v>
      </c>
      <c r="C38" s="93"/>
      <c r="E38" s="56"/>
      <c r="F38" s="56"/>
    </row>
    <row r="39" spans="1:8">
      <c r="A39" s="58">
        <v>44926</v>
      </c>
      <c r="B39" s="122">
        <v>25.211258148414188</v>
      </c>
      <c r="C39" s="93"/>
      <c r="E39" s="56"/>
      <c r="F39" s="56"/>
    </row>
    <row r="40" spans="1:8">
      <c r="A40" s="120">
        <v>45016</v>
      </c>
      <c r="B40" s="122">
        <v>27.609082403124962</v>
      </c>
      <c r="C40" s="122"/>
      <c r="E40" s="56"/>
      <c r="F40" s="56"/>
    </row>
    <row r="41" spans="1:8">
      <c r="A41" s="120">
        <v>45107</v>
      </c>
      <c r="B41" s="122">
        <v>28.827544059653953</v>
      </c>
      <c r="C41" s="122"/>
    </row>
    <row r="47" spans="1:8">
      <c r="C47" s="119"/>
    </row>
    <row r="48" spans="1:8">
      <c r="C48" s="119"/>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49"/>
  <sheetViews>
    <sheetView workbookViewId="0">
      <selection activeCell="B3" sqref="B3"/>
    </sheetView>
  </sheetViews>
  <sheetFormatPr defaultRowHeight="15"/>
  <cols>
    <col min="1" max="1" width="10" customWidth="1"/>
    <col min="2" max="2" width="20.5703125" customWidth="1"/>
    <col min="3" max="4" width="20.28515625" customWidth="1"/>
  </cols>
  <sheetData>
    <row r="1" spans="1:8">
      <c r="A1" s="1" t="s">
        <v>0</v>
      </c>
      <c r="B1" t="s">
        <v>81</v>
      </c>
    </row>
    <row r="2" spans="1:8">
      <c r="A2" s="1" t="s">
        <v>1</v>
      </c>
      <c r="B2" t="s">
        <v>4</v>
      </c>
    </row>
    <row r="3" spans="1:8">
      <c r="A3" s="1" t="s">
        <v>2</v>
      </c>
      <c r="B3" t="s">
        <v>9</v>
      </c>
    </row>
    <row r="4" spans="1:8">
      <c r="A4" s="1" t="s">
        <v>3</v>
      </c>
      <c r="B4" s="24" t="s">
        <v>71</v>
      </c>
    </row>
    <row r="7" spans="1:8">
      <c r="A7" s="3"/>
      <c r="B7" s="5" t="s">
        <v>85</v>
      </c>
      <c r="C7" s="5"/>
      <c r="D7" s="115"/>
      <c r="E7" s="115"/>
    </row>
    <row r="8" spans="1:8">
      <c r="A8" s="2">
        <v>42094</v>
      </c>
      <c r="B8" s="94">
        <v>70.953092627325759</v>
      </c>
      <c r="C8" s="26"/>
      <c r="D8" s="8"/>
      <c r="E8" s="8"/>
      <c r="G8" s="35"/>
      <c r="H8" s="26"/>
    </row>
    <row r="9" spans="1:8">
      <c r="A9" s="2">
        <v>42185</v>
      </c>
      <c r="B9" s="94">
        <v>73.575650151001142</v>
      </c>
      <c r="C9" s="26"/>
      <c r="D9" s="8"/>
      <c r="E9" s="8"/>
      <c r="G9" s="35"/>
      <c r="H9" s="26"/>
    </row>
    <row r="10" spans="1:8">
      <c r="A10" s="2">
        <v>42277</v>
      </c>
      <c r="B10" s="94">
        <v>76.121015305136481</v>
      </c>
      <c r="C10" s="26"/>
      <c r="D10" s="8"/>
      <c r="E10" s="8"/>
      <c r="G10" s="35"/>
      <c r="H10" s="26"/>
    </row>
    <row r="11" spans="1:8">
      <c r="A11" s="2">
        <v>42369</v>
      </c>
      <c r="B11" s="94">
        <v>72.336476883303348</v>
      </c>
      <c r="C11" s="95"/>
      <c r="D11" s="8"/>
      <c r="E11" s="8"/>
      <c r="G11" s="35"/>
      <c r="H11" s="26"/>
    </row>
    <row r="12" spans="1:8">
      <c r="A12" s="2">
        <v>42460</v>
      </c>
      <c r="B12" s="94">
        <v>79.089644190146004</v>
      </c>
      <c r="C12" s="95"/>
      <c r="D12" s="8"/>
      <c r="E12" s="8"/>
      <c r="G12" s="35"/>
      <c r="H12" s="26"/>
    </row>
    <row r="13" spans="1:8">
      <c r="A13" s="2">
        <v>42551</v>
      </c>
      <c r="B13" s="94">
        <v>76.49816273895776</v>
      </c>
      <c r="C13" s="95"/>
      <c r="D13" s="8"/>
      <c r="E13" s="8"/>
      <c r="G13" s="35"/>
      <c r="H13" s="26"/>
    </row>
    <row r="14" spans="1:8">
      <c r="A14" s="2">
        <v>42643</v>
      </c>
      <c r="B14" s="94">
        <v>78.505404437271778</v>
      </c>
      <c r="C14" s="95"/>
      <c r="D14" s="8"/>
      <c r="E14" s="8"/>
      <c r="G14" s="35"/>
      <c r="H14" s="26"/>
    </row>
    <row r="15" spans="1:8">
      <c r="A15" s="2">
        <v>42735</v>
      </c>
      <c r="B15" s="94">
        <v>73.915741576038485</v>
      </c>
      <c r="C15" s="95"/>
      <c r="D15" s="8"/>
      <c r="E15" s="8"/>
      <c r="G15" s="35"/>
      <c r="H15" s="26"/>
    </row>
    <row r="16" spans="1:8">
      <c r="A16" s="2">
        <v>42825</v>
      </c>
      <c r="B16" s="94">
        <v>74.20345365887195</v>
      </c>
      <c r="C16" s="95"/>
      <c r="D16" s="8"/>
      <c r="E16" s="8"/>
      <c r="G16" s="35"/>
      <c r="H16" s="26"/>
    </row>
    <row r="17" spans="1:15">
      <c r="A17" s="2">
        <v>42916</v>
      </c>
      <c r="B17" s="94">
        <v>76.480405209319272</v>
      </c>
      <c r="C17" s="95"/>
      <c r="D17" s="8"/>
      <c r="E17" s="8"/>
      <c r="G17" s="35"/>
      <c r="H17" s="26"/>
    </row>
    <row r="18" spans="1:15">
      <c r="A18" s="2">
        <v>43008</v>
      </c>
      <c r="B18" s="94">
        <v>78.171595019498369</v>
      </c>
      <c r="C18" s="95"/>
      <c r="D18" s="8"/>
      <c r="E18" s="8"/>
      <c r="G18" s="35"/>
      <c r="H18" s="26"/>
    </row>
    <row r="19" spans="1:15">
      <c r="A19" s="2">
        <v>43100</v>
      </c>
      <c r="B19" s="94">
        <v>76.473344065126525</v>
      </c>
      <c r="C19" s="95"/>
      <c r="D19" s="8"/>
      <c r="E19" s="8"/>
      <c r="G19" s="35"/>
      <c r="H19" s="26"/>
    </row>
    <row r="20" spans="1:15">
      <c r="A20" s="2">
        <v>43190</v>
      </c>
      <c r="B20" s="94">
        <v>78.288132987472352</v>
      </c>
      <c r="C20" s="95"/>
      <c r="D20" s="8"/>
      <c r="E20" s="8"/>
      <c r="G20" s="35"/>
      <c r="H20" s="26"/>
    </row>
    <row r="21" spans="1:15">
      <c r="A21" s="2">
        <v>43281</v>
      </c>
      <c r="B21" s="94">
        <v>79.112942580855929</v>
      </c>
      <c r="C21" s="95"/>
      <c r="D21" s="8"/>
      <c r="E21" s="8"/>
      <c r="G21" s="35"/>
      <c r="H21" s="26"/>
    </row>
    <row r="22" spans="1:15">
      <c r="A22" s="2">
        <v>43373</v>
      </c>
      <c r="B22" s="94">
        <v>79.597265908071464</v>
      </c>
      <c r="C22" s="95"/>
      <c r="D22" s="8"/>
      <c r="E22" s="8"/>
      <c r="G22" s="35"/>
      <c r="H22" s="26"/>
    </row>
    <row r="23" spans="1:15">
      <c r="A23" s="2">
        <v>43465</v>
      </c>
      <c r="B23" s="94">
        <v>78.794068037261297</v>
      </c>
      <c r="C23" s="95"/>
      <c r="D23" s="8"/>
      <c r="E23" s="8"/>
      <c r="G23" s="35"/>
      <c r="H23" s="26"/>
    </row>
    <row r="24" spans="1:15">
      <c r="A24" s="2">
        <v>43555</v>
      </c>
      <c r="B24" s="94">
        <v>68.337681896783238</v>
      </c>
      <c r="C24" s="95"/>
      <c r="D24" s="8"/>
      <c r="E24" s="8"/>
      <c r="G24" s="35"/>
      <c r="H24" s="26"/>
    </row>
    <row r="25" spans="1:15">
      <c r="A25" s="2">
        <v>43646</v>
      </c>
      <c r="B25" s="94">
        <v>71.058327869615951</v>
      </c>
      <c r="C25" s="95"/>
      <c r="D25" s="8"/>
      <c r="E25" s="8"/>
      <c r="G25" s="35"/>
      <c r="H25" s="26"/>
    </row>
    <row r="26" spans="1:15">
      <c r="A26" s="2">
        <v>43738</v>
      </c>
      <c r="B26" s="94">
        <v>72.226582398601906</v>
      </c>
      <c r="C26" s="95"/>
      <c r="D26" s="8"/>
      <c r="E26" s="8"/>
      <c r="G26" s="35"/>
      <c r="H26" s="26"/>
      <c r="K26" s="28"/>
      <c r="L26" s="28"/>
      <c r="M26" s="28"/>
      <c r="N26" s="28"/>
      <c r="O26" s="28"/>
    </row>
    <row r="27" spans="1:15">
      <c r="A27" s="2">
        <v>43830</v>
      </c>
      <c r="B27" s="94">
        <v>70.031983720534257</v>
      </c>
      <c r="C27" s="95"/>
      <c r="D27" s="8"/>
      <c r="E27" s="8"/>
      <c r="G27" s="35"/>
      <c r="H27" s="26"/>
    </row>
    <row r="28" spans="1:15">
      <c r="A28" s="2">
        <v>43921</v>
      </c>
      <c r="B28" s="94">
        <v>58.789695047027799</v>
      </c>
      <c r="C28" s="95"/>
      <c r="D28" s="8"/>
      <c r="E28" s="8"/>
      <c r="G28" s="35"/>
      <c r="H28" s="26"/>
      <c r="J28" s="28"/>
    </row>
    <row r="29" spans="1:15">
      <c r="A29" s="2">
        <v>44012</v>
      </c>
      <c r="B29" s="94">
        <v>58.631798669123093</v>
      </c>
      <c r="C29" s="95"/>
      <c r="D29" s="8"/>
      <c r="E29" s="8"/>
      <c r="G29" s="35"/>
      <c r="H29" s="26"/>
      <c r="J29" s="28"/>
    </row>
    <row r="30" spans="1:15">
      <c r="A30" s="2">
        <v>44104</v>
      </c>
      <c r="B30" s="94">
        <v>57.830617194261791</v>
      </c>
      <c r="C30" s="95"/>
      <c r="D30" s="25"/>
      <c r="E30" s="25"/>
      <c r="G30" s="35"/>
      <c r="H30" s="26"/>
      <c r="J30" s="28"/>
    </row>
    <row r="31" spans="1:15">
      <c r="A31" s="2">
        <v>44196</v>
      </c>
      <c r="B31" s="94">
        <v>56.27389894478474</v>
      </c>
      <c r="C31" s="95"/>
      <c r="D31" s="25"/>
      <c r="E31" s="25"/>
      <c r="G31" s="35"/>
      <c r="H31" s="26"/>
      <c r="J31" s="28"/>
    </row>
    <row r="32" spans="1:15">
      <c r="A32" s="2">
        <v>44286</v>
      </c>
      <c r="B32" s="94">
        <v>41.71561880552904</v>
      </c>
      <c r="C32" s="95"/>
      <c r="D32" s="26"/>
      <c r="E32" s="26"/>
      <c r="G32" s="35"/>
      <c r="H32" s="26"/>
      <c r="J32" s="28"/>
    </row>
    <row r="33" spans="1:10">
      <c r="A33" s="2">
        <v>44377</v>
      </c>
      <c r="B33" s="94">
        <v>45.767425007442846</v>
      </c>
      <c r="C33" s="95"/>
      <c r="D33" s="26"/>
      <c r="E33" s="26"/>
      <c r="G33" s="35"/>
      <c r="H33" s="26"/>
      <c r="J33" s="28"/>
    </row>
    <row r="34" spans="1:10">
      <c r="A34" s="2">
        <v>44469</v>
      </c>
      <c r="B34" s="94">
        <v>46.938913498199113</v>
      </c>
      <c r="C34" s="95"/>
      <c r="D34" s="26"/>
      <c r="E34" s="26"/>
      <c r="G34" s="35"/>
      <c r="H34" s="26"/>
    </row>
    <row r="35" spans="1:10">
      <c r="A35" s="2">
        <v>44561</v>
      </c>
      <c r="B35" s="94">
        <v>45.049111071399651</v>
      </c>
      <c r="C35" s="95"/>
      <c r="D35" s="26"/>
      <c r="E35" s="26"/>
      <c r="G35" s="35"/>
      <c r="H35" s="26"/>
    </row>
    <row r="36" spans="1:10">
      <c r="A36" s="2">
        <v>44651</v>
      </c>
      <c r="B36" s="94">
        <v>53.072477539928933</v>
      </c>
      <c r="C36" s="95"/>
      <c r="G36" s="35"/>
      <c r="H36" s="26"/>
    </row>
    <row r="37" spans="1:10">
      <c r="A37" s="2">
        <v>44742</v>
      </c>
      <c r="B37" s="94">
        <v>60.373135602863982</v>
      </c>
      <c r="C37" s="95"/>
      <c r="G37" s="35"/>
      <c r="H37" s="122"/>
    </row>
    <row r="38" spans="1:10">
      <c r="A38" s="58">
        <v>44834</v>
      </c>
      <c r="B38" s="94">
        <v>59.166530966651976</v>
      </c>
      <c r="C38" s="95"/>
      <c r="H38" s="122"/>
    </row>
    <row r="39" spans="1:10">
      <c r="A39" s="58">
        <v>44926</v>
      </c>
      <c r="B39" s="122">
        <v>55.89415034127888</v>
      </c>
      <c r="C39" s="95"/>
      <c r="H39" s="122"/>
    </row>
    <row r="40" spans="1:10">
      <c r="A40" s="120">
        <v>45016</v>
      </c>
      <c r="B40" s="122">
        <v>52.850834925695786</v>
      </c>
      <c r="C40" s="122"/>
    </row>
    <row r="41" spans="1:10">
      <c r="A41" s="120">
        <v>45107</v>
      </c>
      <c r="B41" s="122">
        <v>53.311789739327544</v>
      </c>
      <c r="C41" s="122"/>
    </row>
    <row r="48" spans="1:10">
      <c r="C48" s="119"/>
    </row>
    <row r="49" spans="3:4">
      <c r="C49" s="119"/>
      <c r="D49" s="119"/>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Q46"/>
  <sheetViews>
    <sheetView workbookViewId="0">
      <selection activeCell="G15" sqref="G15"/>
    </sheetView>
  </sheetViews>
  <sheetFormatPr defaultRowHeight="15"/>
  <cols>
    <col min="1" max="1" width="10" customWidth="1"/>
    <col min="2" max="2" width="20.5703125" customWidth="1"/>
    <col min="3" max="3" width="21.85546875" bestFit="1" customWidth="1"/>
    <col min="4" max="4" width="12.85546875" customWidth="1"/>
    <col min="5" max="5" width="21.85546875" bestFit="1" customWidth="1"/>
    <col min="6" max="6" width="12" bestFit="1" customWidth="1"/>
    <col min="7" max="7" width="21.85546875" bestFit="1" customWidth="1"/>
    <col min="8" max="8" width="9.28515625" bestFit="1" customWidth="1"/>
  </cols>
  <sheetData>
    <row r="1" spans="1:15">
      <c r="A1" s="1" t="s">
        <v>0</v>
      </c>
      <c r="B1" t="s">
        <v>82</v>
      </c>
    </row>
    <row r="2" spans="1:15">
      <c r="A2" s="1" t="s">
        <v>1</v>
      </c>
      <c r="B2" t="s">
        <v>13</v>
      </c>
      <c r="G2" s="13"/>
    </row>
    <row r="3" spans="1:15">
      <c r="A3" s="1" t="s">
        <v>2</v>
      </c>
      <c r="B3" t="s">
        <v>9</v>
      </c>
      <c r="G3" s="13"/>
    </row>
    <row r="4" spans="1:15">
      <c r="A4" s="1" t="s">
        <v>3</v>
      </c>
      <c r="G4" s="13"/>
    </row>
    <row r="5" spans="1:15">
      <c r="G5" s="13"/>
    </row>
    <row r="6" spans="1:15">
      <c r="G6" s="13"/>
    </row>
    <row r="7" spans="1:15">
      <c r="A7" s="3"/>
      <c r="B7" s="5" t="s">
        <v>22</v>
      </c>
      <c r="C7" s="5" t="s">
        <v>33</v>
      </c>
      <c r="D7" s="5" t="s">
        <v>15</v>
      </c>
      <c r="E7" s="115"/>
      <c r="G7" s="115"/>
    </row>
    <row r="8" spans="1:15">
      <c r="A8" s="2">
        <v>42094</v>
      </c>
      <c r="B8" s="11">
        <v>11.952454392496501</v>
      </c>
      <c r="C8" s="11">
        <v>10.8191805584965</v>
      </c>
      <c r="D8" s="11">
        <v>1.1332738339999999</v>
      </c>
      <c r="E8" s="62"/>
      <c r="G8" s="62"/>
      <c r="M8" s="24"/>
      <c r="N8" s="24"/>
      <c r="O8" s="24"/>
    </row>
    <row r="9" spans="1:15">
      <c r="A9" s="2">
        <v>42185</v>
      </c>
      <c r="B9" s="11">
        <v>12.164810809986703</v>
      </c>
      <c r="C9" s="11">
        <v>10.989623369986802</v>
      </c>
      <c r="D9" s="11">
        <v>1.1751874399998998</v>
      </c>
      <c r="E9" s="62"/>
      <c r="G9" s="62"/>
      <c r="I9" s="24"/>
      <c r="L9" s="24"/>
      <c r="M9" s="24"/>
      <c r="N9" s="24"/>
      <c r="O9" s="24"/>
    </row>
    <row r="10" spans="1:15">
      <c r="A10" s="2">
        <v>42277</v>
      </c>
      <c r="B10" s="11">
        <v>13.092032102282701</v>
      </c>
      <c r="C10" s="11">
        <v>11.615869238760901</v>
      </c>
      <c r="D10" s="11">
        <v>1.4761628635218</v>
      </c>
      <c r="E10" s="62"/>
      <c r="G10" s="62"/>
      <c r="I10" s="24"/>
      <c r="L10" s="24"/>
      <c r="M10" s="24"/>
      <c r="N10" s="24"/>
      <c r="O10" s="24"/>
    </row>
    <row r="11" spans="1:15">
      <c r="A11" s="2">
        <v>42369</v>
      </c>
      <c r="B11" s="11">
        <v>12.734594394594801</v>
      </c>
      <c r="C11" s="11">
        <v>11.123834754120601</v>
      </c>
      <c r="D11" s="11">
        <v>1.6107596404741999</v>
      </c>
      <c r="E11" s="62"/>
      <c r="G11" s="62"/>
      <c r="I11" s="24"/>
      <c r="L11" s="24"/>
      <c r="M11" s="24"/>
      <c r="N11" s="24"/>
      <c r="O11" s="24"/>
    </row>
    <row r="12" spans="1:15">
      <c r="A12" s="2">
        <v>42460</v>
      </c>
      <c r="B12" s="11">
        <v>13.582573092741001</v>
      </c>
      <c r="C12" s="11">
        <v>11.933951194881001</v>
      </c>
      <c r="D12" s="11">
        <v>1.6486218978600002</v>
      </c>
      <c r="E12" s="62"/>
      <c r="G12" s="62"/>
      <c r="I12" s="24"/>
      <c r="L12" s="24"/>
      <c r="M12" s="24"/>
      <c r="N12" s="24"/>
      <c r="O12" s="24"/>
    </row>
    <row r="13" spans="1:15">
      <c r="A13" s="2">
        <v>42551</v>
      </c>
      <c r="B13" s="11">
        <v>14.285285427114101</v>
      </c>
      <c r="C13" s="11">
        <v>12.689431839114102</v>
      </c>
      <c r="D13" s="11">
        <v>1.595853588</v>
      </c>
      <c r="E13" s="62"/>
      <c r="G13" s="62"/>
      <c r="I13" s="24"/>
      <c r="L13" s="24"/>
      <c r="M13" s="24"/>
      <c r="N13" s="24"/>
      <c r="O13" s="24"/>
    </row>
    <row r="14" spans="1:15">
      <c r="A14" s="2">
        <v>42643</v>
      </c>
      <c r="B14" s="11">
        <v>15.773325150584601</v>
      </c>
      <c r="C14" s="11">
        <v>14.2515794829848</v>
      </c>
      <c r="D14" s="11">
        <v>1.5217456675998</v>
      </c>
      <c r="E14" s="62"/>
      <c r="G14" s="62"/>
      <c r="I14" s="24"/>
      <c r="L14" s="24"/>
      <c r="M14" s="24"/>
      <c r="N14" s="24"/>
      <c r="O14" s="24"/>
    </row>
    <row r="15" spans="1:15">
      <c r="A15" s="2">
        <v>42735</v>
      </c>
      <c r="B15" s="11">
        <v>16.136036095843803</v>
      </c>
      <c r="C15" s="11">
        <v>14.503819155116402</v>
      </c>
      <c r="D15" s="11">
        <v>1.6322169407274001</v>
      </c>
      <c r="E15" s="62"/>
      <c r="G15" s="62"/>
      <c r="I15" s="24"/>
      <c r="L15" s="24"/>
      <c r="M15" s="24"/>
      <c r="N15" s="24"/>
      <c r="O15" s="24"/>
    </row>
    <row r="16" spans="1:15">
      <c r="A16" s="2">
        <v>42825</v>
      </c>
      <c r="B16" s="11">
        <v>18.337227818334899</v>
      </c>
      <c r="C16" s="11">
        <v>16.482904194271402</v>
      </c>
      <c r="D16" s="11">
        <v>1.8543236240634999</v>
      </c>
      <c r="E16" s="62"/>
      <c r="G16" s="62"/>
      <c r="I16" s="24"/>
      <c r="K16" s="11"/>
      <c r="L16" s="24"/>
      <c r="O16" s="24"/>
    </row>
    <row r="17" spans="1:17">
      <c r="A17" s="2">
        <v>42916</v>
      </c>
      <c r="B17" s="62">
        <v>18.849584671065102</v>
      </c>
      <c r="C17" s="62">
        <v>17.053442349625399</v>
      </c>
      <c r="D17" s="62">
        <v>1.7961423214397001</v>
      </c>
      <c r="E17" s="62"/>
      <c r="G17" s="62"/>
      <c r="I17" s="24"/>
      <c r="K17" s="11"/>
      <c r="L17" s="24"/>
      <c r="O17" s="24"/>
    </row>
    <row r="18" spans="1:17">
      <c r="A18" s="2">
        <v>43008</v>
      </c>
      <c r="B18" s="62">
        <v>19.508726634053698</v>
      </c>
      <c r="C18" s="62">
        <v>17.782606901723899</v>
      </c>
      <c r="D18" s="62">
        <v>1.7261197323298001</v>
      </c>
      <c r="E18" s="62"/>
      <c r="G18" s="62"/>
      <c r="I18" s="24"/>
      <c r="L18" s="24"/>
      <c r="O18" s="24"/>
    </row>
    <row r="19" spans="1:17">
      <c r="A19" s="2">
        <v>43100</v>
      </c>
      <c r="B19" s="11">
        <v>19.376341317077991</v>
      </c>
      <c r="C19" s="62">
        <v>17.908760620908197</v>
      </c>
      <c r="D19" s="62">
        <v>1.4675806961698001</v>
      </c>
      <c r="E19" s="62"/>
      <c r="G19" s="62"/>
      <c r="I19" s="24"/>
      <c r="K19" s="11"/>
      <c r="L19" s="24"/>
      <c r="O19" s="24"/>
    </row>
    <row r="20" spans="1:17">
      <c r="A20" s="2">
        <v>43190</v>
      </c>
      <c r="B20" s="62">
        <v>21.545968906789202</v>
      </c>
      <c r="C20" s="62">
        <v>19.865247770389402</v>
      </c>
      <c r="D20" s="62">
        <v>1.6807211363997998</v>
      </c>
      <c r="E20" s="62"/>
      <c r="G20" s="62"/>
      <c r="I20" s="24"/>
      <c r="K20" s="24"/>
      <c r="L20" s="24"/>
      <c r="O20" s="24"/>
    </row>
    <row r="21" spans="1:17">
      <c r="A21" s="2">
        <v>43281</v>
      </c>
      <c r="B21" s="62">
        <v>22.609538072069697</v>
      </c>
      <c r="C21" s="62">
        <v>20.829043137699799</v>
      </c>
      <c r="D21" s="62">
        <v>1.7804949343698999</v>
      </c>
      <c r="E21" s="62"/>
      <c r="G21" s="62"/>
      <c r="I21" s="24"/>
      <c r="K21" s="24"/>
      <c r="L21" s="24"/>
      <c r="O21" s="24"/>
    </row>
    <row r="22" spans="1:17">
      <c r="A22" s="2">
        <v>43373</v>
      </c>
      <c r="B22" s="62">
        <v>23.3176775546277</v>
      </c>
      <c r="C22" s="62">
        <v>21.563625092337698</v>
      </c>
      <c r="D22" s="62">
        <v>1.75405246229</v>
      </c>
      <c r="E22" s="62"/>
      <c r="G22" s="62"/>
      <c r="I22" s="24"/>
      <c r="L22" s="24"/>
      <c r="O22" s="24"/>
      <c r="P22" s="24"/>
      <c r="Q22" s="24"/>
    </row>
    <row r="23" spans="1:17">
      <c r="A23" s="2">
        <v>43465</v>
      </c>
      <c r="B23" s="62">
        <v>23.158794759766099</v>
      </c>
      <c r="C23" s="62">
        <v>21.408282833086098</v>
      </c>
      <c r="D23" s="62">
        <v>1.75051192668</v>
      </c>
      <c r="E23" s="62"/>
      <c r="G23" s="62"/>
      <c r="I23" s="24"/>
      <c r="L23" s="24"/>
      <c r="O23" s="24"/>
      <c r="P23" s="24"/>
      <c r="Q23" s="24"/>
    </row>
    <row r="24" spans="1:17">
      <c r="A24" s="2">
        <v>43555</v>
      </c>
      <c r="B24" s="62">
        <v>24.737001864349899</v>
      </c>
      <c r="C24" s="62">
        <v>22.776137659249901</v>
      </c>
      <c r="D24" s="62">
        <v>1.9608642050999998</v>
      </c>
      <c r="E24" s="62"/>
      <c r="G24" s="62"/>
      <c r="H24" s="11"/>
      <c r="I24" s="24"/>
    </row>
    <row r="25" spans="1:17">
      <c r="A25" s="2">
        <v>43646</v>
      </c>
      <c r="B25" s="62">
        <v>25.197292316849101</v>
      </c>
      <c r="C25" s="62">
        <v>23.198654764039404</v>
      </c>
      <c r="D25" s="62">
        <v>1.9986375528097</v>
      </c>
      <c r="E25" s="62"/>
      <c r="G25" s="62"/>
      <c r="H25" s="11"/>
      <c r="I25" s="24"/>
    </row>
    <row r="26" spans="1:17">
      <c r="A26" s="2">
        <v>43738</v>
      </c>
      <c r="B26" s="62">
        <v>26.611393209286504</v>
      </c>
      <c r="C26" s="62">
        <v>24.454743534346704</v>
      </c>
      <c r="D26" s="62">
        <v>2.1566496749398003</v>
      </c>
      <c r="E26" s="62"/>
      <c r="G26" s="62"/>
    </row>
    <row r="27" spans="1:17">
      <c r="A27" s="2">
        <v>43830</v>
      </c>
      <c r="B27" s="62">
        <v>27.6299009905593</v>
      </c>
      <c r="C27" s="62">
        <v>25.218385904149503</v>
      </c>
      <c r="D27" s="62">
        <v>2.4115150864097998</v>
      </c>
      <c r="G27" s="62"/>
    </row>
    <row r="28" spans="1:17">
      <c r="A28" s="2">
        <v>43921</v>
      </c>
      <c r="B28" s="62">
        <v>28.908520665677798</v>
      </c>
      <c r="C28" s="62">
        <v>26.499949494787799</v>
      </c>
      <c r="D28" s="62">
        <v>2.4085711708900002</v>
      </c>
      <c r="G28" s="62"/>
    </row>
    <row r="29" spans="1:17">
      <c r="A29" s="2">
        <v>44012</v>
      </c>
      <c r="B29" s="62">
        <v>31.527279326529595</v>
      </c>
      <c r="C29" s="62">
        <v>28.841588399619699</v>
      </c>
      <c r="D29" s="62">
        <v>2.6856909269098996</v>
      </c>
      <c r="E29" s="62"/>
      <c r="G29" s="62"/>
    </row>
    <row r="30" spans="1:17">
      <c r="A30" s="2">
        <v>44104</v>
      </c>
      <c r="B30" s="62">
        <v>34.069421496149694</v>
      </c>
      <c r="C30" s="62">
        <v>31.171139332209897</v>
      </c>
      <c r="D30" s="62">
        <v>2.8982821639398004</v>
      </c>
      <c r="E30" s="62"/>
      <c r="G30" s="62"/>
    </row>
    <row r="31" spans="1:17">
      <c r="A31" s="2">
        <v>44196</v>
      </c>
      <c r="B31" s="62">
        <v>34.4324703369197</v>
      </c>
      <c r="C31" s="62">
        <v>31.575212618849999</v>
      </c>
      <c r="D31" s="62">
        <v>2.8572577180697003</v>
      </c>
      <c r="E31" s="62"/>
      <c r="G31" s="62"/>
    </row>
    <row r="32" spans="1:17">
      <c r="A32" s="2">
        <v>44286</v>
      </c>
      <c r="B32" s="62">
        <v>37.794229401339805</v>
      </c>
      <c r="C32" s="62">
        <v>34.393310294399903</v>
      </c>
      <c r="D32" s="62">
        <v>3.4009191069399001</v>
      </c>
      <c r="E32" s="62"/>
      <c r="G32" s="62"/>
    </row>
    <row r="33" spans="1:7">
      <c r="A33" s="2">
        <v>44377</v>
      </c>
      <c r="B33" s="62">
        <v>47.054742260039589</v>
      </c>
      <c r="C33" s="62">
        <v>41.392458353879888</v>
      </c>
      <c r="D33" s="62">
        <v>5.6622839061597006</v>
      </c>
      <c r="E33" s="62"/>
      <c r="G33" s="62"/>
    </row>
    <row r="34" spans="1:7">
      <c r="A34" s="2">
        <v>44469</v>
      </c>
      <c r="B34" s="62">
        <v>48.897136157479402</v>
      </c>
      <c r="C34" s="62">
        <v>43.418737426409798</v>
      </c>
      <c r="D34" s="62">
        <v>5.4783987310695998</v>
      </c>
      <c r="E34" s="62"/>
      <c r="G34" s="62"/>
    </row>
    <row r="35" spans="1:7">
      <c r="A35" s="2">
        <v>44561</v>
      </c>
      <c r="B35" s="62">
        <v>49.387972828899009</v>
      </c>
      <c r="C35" s="62">
        <v>44.155835247550506</v>
      </c>
      <c r="D35" s="62">
        <v>5.2321375813484998</v>
      </c>
      <c r="E35" s="62"/>
      <c r="G35" s="62"/>
    </row>
    <row r="36" spans="1:7">
      <c r="A36" s="2">
        <v>44651</v>
      </c>
      <c r="B36" s="62">
        <v>52.454506655076898</v>
      </c>
      <c r="C36" s="62">
        <v>46.832951167770403</v>
      </c>
      <c r="D36" s="62">
        <v>5.6215554873065008</v>
      </c>
      <c r="E36" s="62"/>
      <c r="G36" s="62"/>
    </row>
    <row r="37" spans="1:7">
      <c r="A37" s="2">
        <v>44742</v>
      </c>
      <c r="B37" s="62">
        <v>52.742097053314104</v>
      </c>
      <c r="C37" s="62">
        <v>46.8778079809085</v>
      </c>
      <c r="D37" s="62">
        <v>5.8642890724056009</v>
      </c>
      <c r="E37" s="62"/>
      <c r="G37" s="62"/>
    </row>
    <row r="38" spans="1:7">
      <c r="A38" s="58">
        <v>44834</v>
      </c>
      <c r="B38" s="98">
        <v>51.470409380257998</v>
      </c>
      <c r="C38" s="98">
        <v>45.712440711959395</v>
      </c>
      <c r="D38" s="98">
        <v>5.7579686682986004</v>
      </c>
      <c r="E38" s="101"/>
      <c r="G38" s="101"/>
    </row>
    <row r="39" spans="1:7">
      <c r="A39" s="58">
        <v>44926</v>
      </c>
      <c r="B39" s="98">
        <v>47.808407969977999</v>
      </c>
      <c r="C39" s="98">
        <v>43.504205337837796</v>
      </c>
      <c r="D39" s="98">
        <v>4.3042026321401998</v>
      </c>
      <c r="E39" s="101"/>
      <c r="G39" s="101"/>
    </row>
    <row r="40" spans="1:7">
      <c r="A40" s="120">
        <v>45016</v>
      </c>
      <c r="B40" s="123">
        <v>49.6743544123308</v>
      </c>
      <c r="C40" s="123">
        <v>44.555492768245202</v>
      </c>
      <c r="D40" s="123">
        <v>5.1188616440855998</v>
      </c>
    </row>
    <row r="41" spans="1:7">
      <c r="A41" s="120">
        <v>45107</v>
      </c>
      <c r="B41" s="122">
        <v>49.281669626105703</v>
      </c>
      <c r="C41" s="122">
        <v>43.557740949211393</v>
      </c>
      <c r="D41" s="122">
        <v>5.7239286768943005</v>
      </c>
    </row>
    <row r="42" spans="1:7">
      <c r="B42" s="122"/>
      <c r="C42" s="122"/>
      <c r="D42" s="122"/>
    </row>
    <row r="46" spans="1:7">
      <c r="B46" s="116"/>
      <c r="C46" s="116"/>
      <c r="D46" s="116"/>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48"/>
  <sheetViews>
    <sheetView workbookViewId="0">
      <selection activeCell="B2" sqref="B2"/>
    </sheetView>
  </sheetViews>
  <sheetFormatPr defaultRowHeight="15"/>
  <cols>
    <col min="1" max="1" width="10" customWidth="1"/>
    <col min="2" max="2" width="20.5703125" customWidth="1"/>
    <col min="3" max="3" width="10.5703125" bestFit="1" customWidth="1"/>
  </cols>
  <sheetData>
    <row r="1" spans="1:29">
      <c r="A1" s="1" t="s">
        <v>0</v>
      </c>
      <c r="B1" t="s">
        <v>130</v>
      </c>
    </row>
    <row r="2" spans="1:29">
      <c r="A2" s="1" t="s">
        <v>1</v>
      </c>
      <c r="B2" t="s">
        <v>4</v>
      </c>
    </row>
    <row r="3" spans="1:29">
      <c r="A3" s="1" t="s">
        <v>2</v>
      </c>
      <c r="B3" t="s">
        <v>9</v>
      </c>
    </row>
    <row r="4" spans="1:29">
      <c r="A4" s="1" t="s">
        <v>3</v>
      </c>
      <c r="B4" t="s">
        <v>83</v>
      </c>
    </row>
    <row r="7" spans="1:29">
      <c r="A7" s="3"/>
      <c r="B7" s="5" t="s">
        <v>24</v>
      </c>
      <c r="C7" s="5" t="s">
        <v>25</v>
      </c>
    </row>
    <row r="8" spans="1:29">
      <c r="A8" s="2">
        <v>42094</v>
      </c>
      <c r="B8" s="8">
        <v>28.454185559280049</v>
      </c>
      <c r="C8" s="26">
        <v>28.454185559280049</v>
      </c>
      <c r="E8" s="56"/>
      <c r="F8" s="56"/>
    </row>
    <row r="9" spans="1:29">
      <c r="A9" s="2">
        <v>42185</v>
      </c>
      <c r="B9" s="25">
        <v>21.184304346870224</v>
      </c>
      <c r="C9" s="26">
        <v>24.819244953075135</v>
      </c>
      <c r="E9" s="56"/>
      <c r="F9" s="56"/>
    </row>
    <row r="10" spans="1:29">
      <c r="A10" s="2">
        <v>42277</v>
      </c>
      <c r="B10" s="25">
        <v>19.452148951905773</v>
      </c>
      <c r="C10" s="26">
        <v>23.030212952685346</v>
      </c>
      <c r="E10" s="56"/>
      <c r="F10" s="56"/>
      <c r="G10" s="24"/>
      <c r="H10" s="24"/>
      <c r="I10" s="24"/>
      <c r="J10" s="24"/>
      <c r="K10" s="24"/>
      <c r="L10" s="24"/>
      <c r="M10" s="24"/>
      <c r="N10" s="24"/>
      <c r="O10" s="24"/>
      <c r="P10" s="24"/>
      <c r="Q10" s="24"/>
      <c r="R10" s="24"/>
      <c r="S10" s="24"/>
      <c r="T10" s="24"/>
      <c r="U10" s="24"/>
      <c r="V10" s="24"/>
      <c r="W10" s="24"/>
      <c r="X10" s="24"/>
      <c r="Y10" s="24"/>
      <c r="Z10" s="24"/>
      <c r="AA10" s="24"/>
    </row>
    <row r="11" spans="1:29">
      <c r="A11" s="2">
        <v>42369</v>
      </c>
      <c r="B11" s="25">
        <v>6.7729562812658237</v>
      </c>
      <c r="C11" s="26">
        <v>18.965898784830465</v>
      </c>
      <c r="E11" s="56"/>
      <c r="F11" s="56"/>
    </row>
    <row r="12" spans="1:29">
      <c r="A12" s="2">
        <v>42460</v>
      </c>
      <c r="B12" s="61">
        <v>31.469940771676974</v>
      </c>
      <c r="C12" s="61">
        <v>19.7198375879297</v>
      </c>
      <c r="E12" s="56"/>
      <c r="F12" s="56"/>
      <c r="G12" s="24"/>
      <c r="H12" s="24"/>
      <c r="I12" s="24"/>
      <c r="J12" s="24"/>
      <c r="K12" s="24"/>
      <c r="L12" s="24"/>
      <c r="M12" s="24"/>
      <c r="N12" s="24"/>
      <c r="O12" s="24"/>
      <c r="P12" s="24"/>
      <c r="Q12" s="24"/>
      <c r="R12" s="24"/>
      <c r="S12" s="24"/>
      <c r="T12" s="24"/>
      <c r="U12" s="24"/>
      <c r="V12" s="24"/>
      <c r="W12" s="24"/>
      <c r="X12" s="24"/>
      <c r="Y12" s="24"/>
      <c r="Z12" s="24"/>
      <c r="AA12" s="24"/>
      <c r="AB12" s="24"/>
      <c r="AC12" s="24"/>
    </row>
    <row r="13" spans="1:29">
      <c r="A13" s="2">
        <v>42551</v>
      </c>
      <c r="B13" s="61">
        <v>15.873101730609571</v>
      </c>
      <c r="C13" s="61">
        <v>18.392036933864535</v>
      </c>
      <c r="E13" s="56"/>
      <c r="F13" s="56"/>
    </row>
    <row r="14" spans="1:29">
      <c r="A14" s="2">
        <v>42643</v>
      </c>
      <c r="B14" s="61">
        <v>15.488795017509618</v>
      </c>
      <c r="C14" s="61">
        <v>17.401198450265497</v>
      </c>
      <c r="E14" s="56"/>
      <c r="F14" s="56"/>
    </row>
    <row r="15" spans="1:29">
      <c r="A15" s="2">
        <v>42735</v>
      </c>
      <c r="B15" s="61">
        <v>2.6635408945175656</v>
      </c>
      <c r="C15" s="61">
        <v>16.37384460357843</v>
      </c>
      <c r="E15" s="56"/>
      <c r="F15" s="56"/>
    </row>
    <row r="16" spans="1:29">
      <c r="A16" s="2">
        <v>42825</v>
      </c>
      <c r="B16" s="61">
        <v>35.637457117842622</v>
      </c>
      <c r="C16" s="61">
        <v>17.415723690119844</v>
      </c>
      <c r="E16" s="56"/>
      <c r="F16" s="56"/>
    </row>
    <row r="17" spans="1:8">
      <c r="A17" s="2">
        <v>42916</v>
      </c>
      <c r="B17" s="61">
        <v>18.092373450151534</v>
      </c>
      <c r="C17" s="61">
        <v>17.970541620005335</v>
      </c>
      <c r="E17" s="56"/>
      <c r="F17" s="56"/>
    </row>
    <row r="18" spans="1:8">
      <c r="A18" s="2">
        <v>43008</v>
      </c>
      <c r="B18" s="61">
        <v>17.352734094196869</v>
      </c>
      <c r="C18" s="61">
        <v>18.436526389177146</v>
      </c>
      <c r="E18" s="56"/>
      <c r="F18" s="56"/>
    </row>
    <row r="19" spans="1:8">
      <c r="A19" s="2">
        <v>43100</v>
      </c>
      <c r="B19" s="61">
        <v>10.872175483458447</v>
      </c>
      <c r="C19" s="61">
        <v>20.48868503641237</v>
      </c>
      <c r="E19" s="56"/>
      <c r="F19" s="56"/>
    </row>
    <row r="20" spans="1:8">
      <c r="A20" s="2">
        <v>43190</v>
      </c>
      <c r="B20" s="61">
        <v>30.276046125664745</v>
      </c>
      <c r="C20" s="61">
        <v>19.1483322883679</v>
      </c>
      <c r="E20" s="56"/>
      <c r="F20" s="56"/>
    </row>
    <row r="21" spans="1:8">
      <c r="A21" s="2">
        <v>43281</v>
      </c>
      <c r="B21" s="61">
        <v>15.967493988417056</v>
      </c>
      <c r="C21" s="61">
        <v>18.61711242293428</v>
      </c>
      <c r="E21" s="56"/>
      <c r="F21" s="56"/>
    </row>
    <row r="22" spans="1:8">
      <c r="A22" s="2">
        <v>43373</v>
      </c>
      <c r="B22" s="61">
        <v>15.113055816123053</v>
      </c>
      <c r="C22" s="61">
        <v>18.057192853415824</v>
      </c>
      <c r="E22" s="56"/>
      <c r="F22" s="56"/>
    </row>
    <row r="23" spans="1:8">
      <c r="A23" s="2">
        <v>43465</v>
      </c>
      <c r="B23" s="61">
        <v>4.5844118565971756</v>
      </c>
      <c r="C23" s="61">
        <v>16.485251946700508</v>
      </c>
      <c r="E23" s="56"/>
      <c r="F23" s="56"/>
    </row>
    <row r="24" spans="1:8">
      <c r="A24" s="2">
        <v>43555</v>
      </c>
      <c r="B24" s="61">
        <v>24.596137546368134</v>
      </c>
      <c r="C24" s="61">
        <v>15.065274801876354</v>
      </c>
      <c r="E24" s="56"/>
      <c r="F24" s="56"/>
    </row>
    <row r="25" spans="1:8">
      <c r="A25" s="2">
        <v>43646</v>
      </c>
      <c r="B25" s="61">
        <v>9.9663279429633214</v>
      </c>
      <c r="C25" s="61">
        <v>13.56498329051292</v>
      </c>
      <c r="E25" s="56"/>
      <c r="F25" s="56"/>
    </row>
    <row r="26" spans="1:8">
      <c r="A26" s="2">
        <v>43738</v>
      </c>
      <c r="B26" s="61">
        <v>12.920286088584609</v>
      </c>
      <c r="C26" s="61">
        <v>13.01679085862831</v>
      </c>
      <c r="E26" s="56"/>
      <c r="F26" s="56"/>
    </row>
    <row r="27" spans="1:8">
      <c r="A27" s="2">
        <v>43830</v>
      </c>
      <c r="B27" s="61">
        <v>3.2943068128553521</v>
      </c>
      <c r="C27" s="61">
        <v>12.694264597692856</v>
      </c>
      <c r="E27" s="56"/>
      <c r="F27" s="56"/>
    </row>
    <row r="28" spans="1:8">
      <c r="A28" s="2">
        <v>43921</v>
      </c>
      <c r="B28" s="61">
        <v>23.006636764765702</v>
      </c>
      <c r="C28" s="61">
        <v>12.296889402292246</v>
      </c>
      <c r="E28" s="56"/>
      <c r="F28" s="56"/>
    </row>
    <row r="29" spans="1:8">
      <c r="A29" s="2">
        <v>44012</v>
      </c>
      <c r="B29" s="61">
        <v>15.582804301005298</v>
      </c>
      <c r="C29" s="61">
        <v>13.701008491802739</v>
      </c>
      <c r="E29" s="56"/>
      <c r="F29" s="56"/>
    </row>
    <row r="30" spans="1:8">
      <c r="A30" s="2">
        <v>44104</v>
      </c>
      <c r="B30" s="61">
        <v>14.825000592518139</v>
      </c>
      <c r="C30" s="61">
        <v>14.177187117786122</v>
      </c>
      <c r="D30" s="23"/>
      <c r="E30" s="56"/>
      <c r="F30" s="56"/>
    </row>
    <row r="31" spans="1:8">
      <c r="A31" s="2">
        <v>44196</v>
      </c>
      <c r="B31" s="61">
        <v>2.5356509083538663</v>
      </c>
      <c r="C31" s="61">
        <v>13.98752314166075</v>
      </c>
      <c r="D31" s="23"/>
      <c r="E31" s="56"/>
      <c r="F31" s="56"/>
    </row>
    <row r="32" spans="1:8">
      <c r="A32" s="2">
        <v>44286</v>
      </c>
      <c r="B32" s="61">
        <v>22.272002822362946</v>
      </c>
      <c r="C32" s="61">
        <v>13.803864656060064</v>
      </c>
      <c r="D32" s="23"/>
      <c r="E32" s="56"/>
      <c r="F32" s="56"/>
      <c r="G32" s="28"/>
      <c r="H32" s="28"/>
    </row>
    <row r="33" spans="1:6">
      <c r="A33" s="2">
        <v>44377</v>
      </c>
      <c r="B33" s="26">
        <v>17.536823324044409</v>
      </c>
      <c r="C33" s="61">
        <v>14.292369411819841</v>
      </c>
      <c r="D33" s="23"/>
      <c r="E33" s="56"/>
      <c r="F33" s="56"/>
    </row>
    <row r="34" spans="1:6">
      <c r="A34" s="2">
        <v>44469</v>
      </c>
      <c r="B34" s="61">
        <v>16.898216160418777</v>
      </c>
      <c r="C34" s="61">
        <v>14.810673303794999</v>
      </c>
      <c r="D34" s="23"/>
      <c r="E34" s="56"/>
      <c r="F34" s="56"/>
    </row>
    <row r="35" spans="1:6">
      <c r="A35" s="2">
        <v>44561</v>
      </c>
      <c r="B35" s="61">
        <v>10.110677481524373</v>
      </c>
      <c r="C35" s="61">
        <v>16.704429947087625</v>
      </c>
      <c r="D35" s="23"/>
      <c r="E35" s="56"/>
      <c r="F35" s="35"/>
    </row>
    <row r="36" spans="1:6">
      <c r="A36" s="2">
        <v>44651</v>
      </c>
      <c r="B36" s="61">
        <v>27.127221403889344</v>
      </c>
      <c r="C36" s="61">
        <v>17.918234592469226</v>
      </c>
      <c r="E36" s="56"/>
      <c r="F36" s="35"/>
    </row>
    <row r="37" spans="1:6">
      <c r="A37" s="2">
        <v>44742</v>
      </c>
      <c r="B37" s="61">
        <v>17.588713407030703</v>
      </c>
      <c r="C37" s="61">
        <v>17.931207113215798</v>
      </c>
      <c r="E37" s="56"/>
      <c r="F37" s="28"/>
    </row>
    <row r="38" spans="1:6">
      <c r="A38" s="58">
        <v>44834</v>
      </c>
      <c r="B38" s="96">
        <v>17.121785839576642</v>
      </c>
      <c r="C38" s="97">
        <v>17.987099533005264</v>
      </c>
      <c r="E38" s="56"/>
    </row>
    <row r="39" spans="1:6">
      <c r="A39" s="58">
        <v>44926</v>
      </c>
      <c r="B39" s="122">
        <v>17.468061024642317</v>
      </c>
      <c r="C39" s="97">
        <v>19.993528213781143</v>
      </c>
    </row>
    <row r="40" spans="1:6">
      <c r="A40" s="120">
        <v>45016</v>
      </c>
      <c r="B40" s="122">
        <v>25.272074699772396</v>
      </c>
      <c r="C40" s="122">
        <v>19.362658742755514</v>
      </c>
    </row>
    <row r="41" spans="1:6">
      <c r="A41" s="120">
        <v>45107</v>
      </c>
      <c r="B41" s="122">
        <v>16.147255456267693</v>
      </c>
      <c r="C41" s="122">
        <v>19.002294255064761</v>
      </c>
    </row>
    <row r="47" spans="1:6">
      <c r="C47" s="119"/>
    </row>
    <row r="48" spans="1:6">
      <c r="C48" s="119"/>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M45"/>
  <sheetViews>
    <sheetView workbookViewId="0">
      <selection activeCell="B2" sqref="B2"/>
    </sheetView>
  </sheetViews>
  <sheetFormatPr defaultRowHeight="15"/>
  <cols>
    <col min="1" max="1" width="10" customWidth="1"/>
    <col min="2" max="2" width="20.5703125" customWidth="1"/>
    <col min="3" max="3" width="21.85546875" bestFit="1" customWidth="1"/>
    <col min="4" max="4" width="14" customWidth="1"/>
    <col min="5" max="5" width="21.85546875" bestFit="1" customWidth="1"/>
    <col min="6" max="6" width="28.42578125" bestFit="1" customWidth="1"/>
    <col min="7" max="7" width="21.85546875" bestFit="1" customWidth="1"/>
    <col min="8" max="8" width="10.85546875" bestFit="1" customWidth="1"/>
  </cols>
  <sheetData>
    <row r="1" spans="1:13">
      <c r="A1" s="1" t="s">
        <v>0</v>
      </c>
      <c r="B1" t="s">
        <v>131</v>
      </c>
    </row>
    <row r="2" spans="1:13">
      <c r="A2" s="1" t="s">
        <v>1</v>
      </c>
      <c r="B2" t="s">
        <v>13</v>
      </c>
    </row>
    <row r="3" spans="1:13">
      <c r="A3" s="1" t="s">
        <v>2</v>
      </c>
      <c r="B3" t="s">
        <v>9</v>
      </c>
    </row>
    <row r="4" spans="1:13">
      <c r="A4" s="1" t="s">
        <v>3</v>
      </c>
    </row>
    <row r="7" spans="1:13">
      <c r="A7" s="3"/>
      <c r="B7" s="5" t="s">
        <v>22</v>
      </c>
      <c r="C7" s="5" t="s">
        <v>15</v>
      </c>
      <c r="D7" s="5" t="s">
        <v>33</v>
      </c>
      <c r="G7" s="115"/>
    </row>
    <row r="8" spans="1:13">
      <c r="A8" s="2">
        <v>42094</v>
      </c>
      <c r="B8" s="8">
        <v>23.160014695091597</v>
      </c>
      <c r="C8" s="8">
        <v>9.6205383021771009</v>
      </c>
      <c r="D8" s="8">
        <v>13.5394763929145</v>
      </c>
      <c r="E8" s="135"/>
      <c r="F8" s="107"/>
      <c r="G8" s="101"/>
      <c r="L8" s="24"/>
      <c r="M8" s="24"/>
    </row>
    <row r="9" spans="1:13">
      <c r="A9" s="2">
        <v>42185</v>
      </c>
      <c r="B9" s="8">
        <v>23.544834742993402</v>
      </c>
      <c r="C9" s="8">
        <v>9.6360108147401995</v>
      </c>
      <c r="D9" s="8">
        <v>13.9088239282532</v>
      </c>
      <c r="E9" s="135"/>
      <c r="F9" s="107"/>
      <c r="G9" s="101"/>
      <c r="K9" s="24"/>
      <c r="L9" s="24"/>
      <c r="M9" s="24"/>
    </row>
    <row r="10" spans="1:13">
      <c r="A10" s="2">
        <v>42277</v>
      </c>
      <c r="B10" s="8">
        <v>23.180971676965697</v>
      </c>
      <c r="C10" s="8">
        <v>9.2645479670996007</v>
      </c>
      <c r="D10" s="8">
        <v>13.9164237098661</v>
      </c>
      <c r="E10" s="135"/>
      <c r="F10" s="107"/>
      <c r="G10" s="101"/>
      <c r="K10" s="24"/>
      <c r="L10" s="24"/>
      <c r="M10" s="24"/>
    </row>
    <row r="11" spans="1:13">
      <c r="A11" s="2">
        <v>42369</v>
      </c>
      <c r="B11" s="8">
        <v>24.7450879090906</v>
      </c>
      <c r="C11" s="8">
        <v>9.7900354110885015</v>
      </c>
      <c r="D11" s="8">
        <v>14.9550524980021</v>
      </c>
      <c r="E11" s="135"/>
      <c r="F11" s="107"/>
      <c r="G11" s="101"/>
      <c r="K11" s="24"/>
      <c r="L11" s="24"/>
      <c r="M11" s="24"/>
    </row>
    <row r="12" spans="1:13">
      <c r="A12" s="2">
        <v>42460</v>
      </c>
      <c r="B12" s="8">
        <v>24.828425851165701</v>
      </c>
      <c r="C12" s="8">
        <v>9.7293777813570994</v>
      </c>
      <c r="D12" s="8">
        <v>15.0990480698086</v>
      </c>
      <c r="E12" s="135"/>
      <c r="F12" s="107"/>
      <c r="G12" s="101"/>
      <c r="K12" s="24"/>
      <c r="L12" s="24"/>
      <c r="M12" s="24"/>
    </row>
    <row r="13" spans="1:13">
      <c r="A13" s="2">
        <v>42551</v>
      </c>
      <c r="B13" s="8">
        <v>26.109814071442496</v>
      </c>
      <c r="C13" s="8">
        <v>10.267621862824699</v>
      </c>
      <c r="D13" s="8">
        <v>15.842192208617799</v>
      </c>
      <c r="E13" s="135"/>
      <c r="F13" s="107"/>
      <c r="G13" s="101"/>
      <c r="K13" s="24"/>
      <c r="L13" s="24"/>
      <c r="M13" s="24"/>
    </row>
    <row r="14" spans="1:13">
      <c r="A14" s="2">
        <v>42643</v>
      </c>
      <c r="B14" s="8">
        <v>26.245115965650601</v>
      </c>
      <c r="C14" s="8">
        <v>10.1453489806607</v>
      </c>
      <c r="D14" s="8">
        <v>16.099766984989902</v>
      </c>
      <c r="E14" s="135"/>
      <c r="F14" s="107"/>
      <c r="G14" s="101"/>
      <c r="K14" s="24"/>
      <c r="L14" s="24"/>
      <c r="M14" s="24"/>
    </row>
    <row r="15" spans="1:13">
      <c r="A15" s="2">
        <v>42735</v>
      </c>
      <c r="B15" s="8">
        <v>27.260006504505402</v>
      </c>
      <c r="C15" s="8">
        <v>10.463233473282699</v>
      </c>
      <c r="D15" s="8">
        <v>16.796773031222699</v>
      </c>
      <c r="E15" s="135"/>
      <c r="F15" s="107"/>
      <c r="G15" s="101"/>
      <c r="K15" s="24"/>
      <c r="L15" s="24"/>
      <c r="M15" s="24"/>
    </row>
    <row r="16" spans="1:13">
      <c r="A16" s="2">
        <v>42825</v>
      </c>
      <c r="B16" s="8">
        <v>27.712792703548402</v>
      </c>
      <c r="C16" s="8">
        <v>10.5732854710065</v>
      </c>
      <c r="D16" s="8">
        <v>17.139507232541902</v>
      </c>
      <c r="E16" s="135"/>
      <c r="F16" s="107"/>
      <c r="G16" s="101"/>
      <c r="K16" s="24"/>
      <c r="L16" s="24"/>
      <c r="M16" s="24"/>
    </row>
    <row r="17" spans="1:13">
      <c r="A17" s="2">
        <v>42916</v>
      </c>
      <c r="B17" s="8">
        <v>28.103386094733999</v>
      </c>
      <c r="C17" s="8">
        <v>10.500265451420399</v>
      </c>
      <c r="D17" s="8">
        <v>17.603120643313598</v>
      </c>
      <c r="E17" s="135"/>
      <c r="F17" s="107"/>
      <c r="G17" s="101"/>
      <c r="K17" s="24"/>
      <c r="L17" s="24"/>
      <c r="M17" s="24"/>
    </row>
    <row r="18" spans="1:13">
      <c r="A18" s="2">
        <v>43008</v>
      </c>
      <c r="B18" s="8">
        <v>28.083533531015998</v>
      </c>
      <c r="C18" s="8">
        <v>10.333446736662102</v>
      </c>
      <c r="D18" s="8">
        <v>17.750086794353898</v>
      </c>
      <c r="E18" s="135"/>
      <c r="F18" s="107"/>
      <c r="G18" s="101"/>
      <c r="K18" s="24"/>
      <c r="L18" s="24"/>
      <c r="M18" s="24"/>
    </row>
    <row r="19" spans="1:13">
      <c r="A19" s="2">
        <v>43100</v>
      </c>
      <c r="B19" s="8">
        <v>29.744675715888</v>
      </c>
      <c r="C19" s="8">
        <v>11.817104182683201</v>
      </c>
      <c r="D19" s="8">
        <v>17.927571533204798</v>
      </c>
      <c r="E19" s="135"/>
      <c r="F19" s="107"/>
      <c r="G19" s="101"/>
      <c r="K19" s="24"/>
      <c r="L19" s="24"/>
      <c r="M19" s="24"/>
    </row>
    <row r="20" spans="1:13">
      <c r="A20" s="2">
        <v>43190</v>
      </c>
      <c r="B20" s="8">
        <v>30.157410705173401</v>
      </c>
      <c r="C20" s="8">
        <v>12.845628774371301</v>
      </c>
      <c r="D20" s="8">
        <v>17.311781930802102</v>
      </c>
      <c r="E20" s="135"/>
      <c r="F20" s="107"/>
      <c r="G20" s="101"/>
      <c r="K20" s="24"/>
      <c r="L20" s="24"/>
      <c r="M20" s="24"/>
    </row>
    <row r="21" spans="1:13">
      <c r="A21" s="2">
        <v>43281</v>
      </c>
      <c r="B21" s="8">
        <v>30.627826576998199</v>
      </c>
      <c r="C21" s="8">
        <v>12.928792847464297</v>
      </c>
      <c r="D21" s="8">
        <v>17.699033729533898</v>
      </c>
      <c r="E21" s="135"/>
      <c r="F21" s="107"/>
      <c r="G21" s="101"/>
      <c r="K21" s="24"/>
      <c r="L21" s="24"/>
      <c r="M21" s="24"/>
    </row>
    <row r="22" spans="1:13">
      <c r="A22" s="2">
        <v>43373</v>
      </c>
      <c r="B22" s="8">
        <v>30.929525746338804</v>
      </c>
      <c r="C22" s="8">
        <v>12.931010972129002</v>
      </c>
      <c r="D22" s="8">
        <v>17.998514774209802</v>
      </c>
      <c r="E22" s="135"/>
      <c r="F22" s="107"/>
      <c r="G22" s="101"/>
      <c r="K22" s="24"/>
      <c r="L22" s="24"/>
      <c r="M22" s="24"/>
    </row>
    <row r="23" spans="1:13">
      <c r="A23" s="2">
        <v>43465</v>
      </c>
      <c r="B23" s="8">
        <v>31.502980610909201</v>
      </c>
      <c r="C23" s="8">
        <v>13.150282793310399</v>
      </c>
      <c r="D23" s="8">
        <v>18.352697817598802</v>
      </c>
      <c r="E23" s="135"/>
      <c r="F23" s="107"/>
      <c r="G23" s="101"/>
      <c r="K23" s="24"/>
      <c r="L23" s="24"/>
      <c r="M23" s="24"/>
    </row>
    <row r="24" spans="1:13">
      <c r="A24" s="2">
        <v>43555</v>
      </c>
      <c r="B24" s="8">
        <v>31.482340284914599</v>
      </c>
      <c r="C24" s="8">
        <v>13.2956057325882</v>
      </c>
      <c r="D24" s="8">
        <v>18.186734552326399</v>
      </c>
      <c r="E24" s="135"/>
      <c r="F24" s="107"/>
      <c r="G24" s="101"/>
      <c r="K24" s="24"/>
      <c r="L24" s="24"/>
      <c r="M24" s="24"/>
    </row>
    <row r="25" spans="1:13">
      <c r="A25" s="2">
        <v>43646</v>
      </c>
      <c r="B25" s="8">
        <v>31.738408881046997</v>
      </c>
      <c r="C25" s="8">
        <v>13.725275006129301</v>
      </c>
      <c r="D25" s="8">
        <v>18.013133874917703</v>
      </c>
      <c r="E25" s="135"/>
      <c r="F25" s="107"/>
      <c r="G25" s="101"/>
      <c r="K25" s="24"/>
      <c r="L25" s="24"/>
      <c r="M25" s="24"/>
    </row>
    <row r="26" spans="1:13">
      <c r="A26" s="2">
        <v>43738</v>
      </c>
      <c r="B26" s="8">
        <v>31.670096824943602</v>
      </c>
      <c r="C26" s="8">
        <v>13.823072063480298</v>
      </c>
      <c r="D26" s="8">
        <v>17.847024761463302</v>
      </c>
      <c r="E26" s="135"/>
      <c r="F26" s="107"/>
      <c r="G26" s="101"/>
      <c r="K26" s="24"/>
      <c r="L26" s="24"/>
      <c r="M26" s="24"/>
    </row>
    <row r="27" spans="1:13">
      <c r="A27" s="2">
        <v>43830</v>
      </c>
      <c r="B27" s="26">
        <v>31.948480960178902</v>
      </c>
      <c r="C27" s="26">
        <v>14.234829028779801</v>
      </c>
      <c r="D27" s="26">
        <v>17.713651931399102</v>
      </c>
      <c r="E27" s="135"/>
      <c r="F27" s="107"/>
      <c r="G27" s="101"/>
      <c r="K27" s="24"/>
      <c r="L27" s="24"/>
      <c r="M27" s="24"/>
    </row>
    <row r="28" spans="1:13">
      <c r="A28" s="2">
        <v>43921</v>
      </c>
      <c r="B28" s="26">
        <v>31.263921530983602</v>
      </c>
      <c r="C28" s="26">
        <v>13.714648604795601</v>
      </c>
      <c r="D28" s="26">
        <v>17.549272926187999</v>
      </c>
      <c r="E28" s="135"/>
      <c r="F28" s="107"/>
      <c r="G28" s="101"/>
      <c r="K28" s="24"/>
      <c r="L28" s="24"/>
      <c r="M28" s="24"/>
    </row>
    <row r="29" spans="1:13">
      <c r="A29" s="2">
        <v>44012</v>
      </c>
      <c r="B29" s="26">
        <v>31.149526997597398</v>
      </c>
      <c r="C29" s="26">
        <v>13.6102811156108</v>
      </c>
      <c r="D29" s="26">
        <v>17.539245881986599</v>
      </c>
      <c r="E29" s="135"/>
      <c r="F29" s="107"/>
      <c r="G29" s="101"/>
      <c r="K29" s="24"/>
      <c r="L29" s="24"/>
      <c r="M29" s="24"/>
    </row>
    <row r="30" spans="1:13">
      <c r="A30" s="2">
        <v>44104</v>
      </c>
      <c r="B30" s="26">
        <v>31.1092807511986</v>
      </c>
      <c r="C30" s="26">
        <v>13.505214434909101</v>
      </c>
      <c r="D30" s="26">
        <v>17.604066316289501</v>
      </c>
      <c r="E30" s="135"/>
      <c r="F30" s="107"/>
      <c r="G30" s="101"/>
      <c r="H30" s="24"/>
      <c r="K30" s="24"/>
      <c r="L30" s="24"/>
      <c r="M30" s="24"/>
    </row>
    <row r="31" spans="1:13">
      <c r="A31" s="2">
        <v>44196</v>
      </c>
      <c r="B31" s="26">
        <v>30.748802325239801</v>
      </c>
      <c r="C31" s="26">
        <v>13.469203684299599</v>
      </c>
      <c r="D31" s="26">
        <v>17.2795986409402</v>
      </c>
      <c r="E31" s="135"/>
      <c r="F31" s="107"/>
      <c r="G31" s="101"/>
      <c r="H31" s="24"/>
      <c r="K31" s="24"/>
      <c r="L31" s="24"/>
      <c r="M31" s="24"/>
    </row>
    <row r="32" spans="1:13">
      <c r="A32" s="2">
        <v>44286</v>
      </c>
      <c r="B32" s="26">
        <v>30.598751002529202</v>
      </c>
      <c r="C32" s="26">
        <v>13.542246506081002</v>
      </c>
      <c r="D32" s="26">
        <v>17.056504496448202</v>
      </c>
      <c r="E32" s="135"/>
      <c r="F32" s="107"/>
      <c r="G32" s="101"/>
      <c r="K32" s="24"/>
      <c r="L32" s="24"/>
      <c r="M32" s="24"/>
    </row>
    <row r="33" spans="1:13">
      <c r="A33" s="2">
        <v>44377</v>
      </c>
      <c r="B33" s="26">
        <v>31.805559698425405</v>
      </c>
      <c r="C33" s="26">
        <v>14.442841237307201</v>
      </c>
      <c r="D33" s="26">
        <v>17.362718461118202</v>
      </c>
      <c r="E33" s="135"/>
      <c r="F33" s="107"/>
      <c r="G33" s="101"/>
      <c r="K33" s="24"/>
      <c r="L33" s="24"/>
      <c r="M33" s="24"/>
    </row>
    <row r="34" spans="1:13">
      <c r="A34" s="2">
        <v>44469</v>
      </c>
      <c r="B34" s="26">
        <v>31.828260615581002</v>
      </c>
      <c r="C34" s="26">
        <v>14.5721298906182</v>
      </c>
      <c r="D34" s="26">
        <v>17.256130724962798</v>
      </c>
      <c r="E34" s="135"/>
      <c r="F34" s="107"/>
      <c r="G34" s="101"/>
    </row>
    <row r="35" spans="1:13">
      <c r="A35" s="2">
        <v>44561</v>
      </c>
      <c r="B35" s="26">
        <v>33.472605023123904</v>
      </c>
      <c r="C35" s="26">
        <v>16.153874239254399</v>
      </c>
      <c r="D35" s="26">
        <v>17.318730783869498</v>
      </c>
      <c r="E35" s="135"/>
      <c r="F35" s="107"/>
      <c r="G35" s="101"/>
    </row>
    <row r="36" spans="1:13">
      <c r="A36" s="2">
        <v>44651</v>
      </c>
      <c r="B36" s="26">
        <v>33.263772480232298</v>
      </c>
      <c r="C36" s="26">
        <v>16.140316123107798</v>
      </c>
      <c r="D36" s="26">
        <v>17.1234563571245</v>
      </c>
      <c r="E36" s="135"/>
      <c r="F36" s="107"/>
      <c r="G36" s="101"/>
    </row>
    <row r="37" spans="1:13">
      <c r="A37" s="2">
        <v>44742</v>
      </c>
      <c r="B37" s="26">
        <v>33.411526598364404</v>
      </c>
      <c r="C37" s="26">
        <v>16.263939547955001</v>
      </c>
      <c r="D37" s="26">
        <v>17.147587050409403</v>
      </c>
      <c r="E37" s="135"/>
      <c r="F37" s="107"/>
      <c r="G37" s="101"/>
    </row>
    <row r="38" spans="1:13">
      <c r="A38" s="58">
        <v>44834</v>
      </c>
      <c r="B38" s="98">
        <v>32.839783354417804</v>
      </c>
      <c r="C38" s="98">
        <v>16.217070114327999</v>
      </c>
      <c r="D38" s="98">
        <v>16.622713240089801</v>
      </c>
      <c r="E38" s="135"/>
      <c r="F38" s="107"/>
      <c r="G38" s="101"/>
    </row>
    <row r="39" spans="1:13">
      <c r="A39" s="58">
        <v>44926</v>
      </c>
      <c r="B39" s="98">
        <v>34.717941898981103</v>
      </c>
      <c r="C39" s="98">
        <v>18.3193143701968</v>
      </c>
      <c r="D39" s="98">
        <v>16.398627528784299</v>
      </c>
      <c r="E39" s="135"/>
      <c r="F39" s="107"/>
      <c r="G39" s="101"/>
    </row>
    <row r="40" spans="1:13">
      <c r="A40" s="120">
        <v>45016</v>
      </c>
      <c r="B40" s="122">
        <v>34.499196720726999</v>
      </c>
      <c r="C40" s="122">
        <v>18.474692527901297</v>
      </c>
      <c r="D40" s="122">
        <v>16.024504192825702</v>
      </c>
      <c r="E40" s="135"/>
      <c r="F40" s="107"/>
    </row>
    <row r="41" spans="1:13">
      <c r="A41" s="120">
        <v>45107</v>
      </c>
      <c r="B41" s="122">
        <v>34.863097855110198</v>
      </c>
      <c r="C41" s="122">
        <v>18.683526854562</v>
      </c>
      <c r="D41" s="122">
        <v>16.179571000548201</v>
      </c>
      <c r="E41" s="135"/>
      <c r="F41" s="107"/>
      <c r="G41" s="107"/>
    </row>
    <row r="45" spans="1:13">
      <c r="D45" s="113"/>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7"/>
  <sheetViews>
    <sheetView zoomScaleNormal="100" workbookViewId="0">
      <selection activeCell="C3" sqref="C3"/>
    </sheetView>
  </sheetViews>
  <sheetFormatPr defaultRowHeight="15"/>
  <cols>
    <col min="1" max="1" width="10" customWidth="1"/>
    <col min="2" max="2" width="20.5703125" customWidth="1"/>
    <col min="3" max="4" width="20.28515625" customWidth="1"/>
  </cols>
  <sheetData>
    <row r="1" spans="1:8">
      <c r="A1" s="1" t="s">
        <v>0</v>
      </c>
      <c r="B1" t="s">
        <v>132</v>
      </c>
    </row>
    <row r="2" spans="1:8">
      <c r="A2" s="1" t="s">
        <v>1</v>
      </c>
      <c r="B2" t="s">
        <v>4</v>
      </c>
    </row>
    <row r="3" spans="1:8">
      <c r="A3" s="1" t="s">
        <v>2</v>
      </c>
      <c r="B3" t="s">
        <v>9</v>
      </c>
    </row>
    <row r="4" spans="1:8">
      <c r="A4" s="1" t="s">
        <v>3</v>
      </c>
      <c r="B4" t="s">
        <v>73</v>
      </c>
    </row>
    <row r="6" spans="1:8">
      <c r="D6" s="9"/>
      <c r="E6" s="9"/>
    </row>
    <row r="7" spans="1:8">
      <c r="A7" s="3"/>
      <c r="B7" s="5" t="s">
        <v>99</v>
      </c>
      <c r="C7" s="60"/>
      <c r="D7" s="10"/>
      <c r="E7" s="10"/>
    </row>
    <row r="8" spans="1:8">
      <c r="A8" s="2">
        <v>42094</v>
      </c>
      <c r="B8" s="18">
        <v>0.23757129556260942</v>
      </c>
      <c r="C8" s="18"/>
      <c r="E8" s="27"/>
      <c r="F8" s="35"/>
      <c r="G8" s="18"/>
      <c r="H8" s="35"/>
    </row>
    <row r="9" spans="1:8">
      <c r="A9" s="2">
        <v>42185</v>
      </c>
      <c r="B9" s="18">
        <v>0.19758839488153665</v>
      </c>
      <c r="C9" s="18"/>
      <c r="E9" s="27"/>
      <c r="F9" s="35"/>
      <c r="G9" s="18"/>
      <c r="H9" s="35"/>
    </row>
    <row r="10" spans="1:8">
      <c r="A10" s="2">
        <v>42277</v>
      </c>
      <c r="B10" s="18">
        <v>0.19302078167857503</v>
      </c>
      <c r="C10" s="18"/>
      <c r="E10" s="27"/>
      <c r="F10" s="35"/>
      <c r="G10" s="18"/>
      <c r="H10" s="35"/>
    </row>
    <row r="11" spans="1:8">
      <c r="A11" s="2">
        <v>42369</v>
      </c>
      <c r="B11" s="18">
        <v>0.12626450947870943</v>
      </c>
      <c r="C11" s="18"/>
      <c r="E11" s="27"/>
      <c r="F11" s="35"/>
      <c r="G11" s="18"/>
      <c r="H11" s="35"/>
    </row>
    <row r="12" spans="1:8">
      <c r="A12" s="2">
        <v>42460</v>
      </c>
      <c r="B12" s="18">
        <v>0.11474721954867668</v>
      </c>
      <c r="C12" s="18"/>
      <c r="E12" s="27"/>
      <c r="F12" s="35"/>
      <c r="G12" s="18"/>
      <c r="H12" s="35"/>
    </row>
    <row r="13" spans="1:8">
      <c r="A13" s="2">
        <v>42551</v>
      </c>
      <c r="B13" s="18">
        <v>0.16102226570739633</v>
      </c>
      <c r="C13" s="18"/>
      <c r="E13" s="27"/>
      <c r="F13" s="35"/>
      <c r="G13" s="18"/>
      <c r="H13" s="35"/>
    </row>
    <row r="14" spans="1:8">
      <c r="A14" s="2">
        <v>42643</v>
      </c>
      <c r="B14" s="18">
        <v>0.14712185375187198</v>
      </c>
      <c r="C14" s="18"/>
      <c r="E14" s="27"/>
      <c r="F14" s="35"/>
      <c r="G14" s="18"/>
      <c r="H14" s="35"/>
    </row>
    <row r="15" spans="1:8">
      <c r="A15" s="2">
        <v>42735</v>
      </c>
      <c r="B15" s="18">
        <v>9.6031491566011554E-2</v>
      </c>
      <c r="C15" s="18"/>
      <c r="E15" s="27"/>
      <c r="F15" s="35"/>
      <c r="G15" s="18"/>
      <c r="H15" s="35"/>
    </row>
    <row r="16" spans="1:8">
      <c r="A16" s="2">
        <v>42825</v>
      </c>
      <c r="B16" s="18">
        <v>8.9890230598761556E-2</v>
      </c>
      <c r="C16" s="18"/>
      <c r="E16" s="27"/>
      <c r="F16" s="35"/>
      <c r="G16" s="18"/>
      <c r="H16" s="35"/>
    </row>
    <row r="17" spans="1:8">
      <c r="A17" s="2">
        <v>42916</v>
      </c>
      <c r="B17" s="18">
        <v>0.12996021467076602</v>
      </c>
      <c r="C17" s="18"/>
      <c r="E17" s="27"/>
      <c r="F17" s="35"/>
      <c r="G17" s="18"/>
      <c r="H17" s="35"/>
    </row>
    <row r="18" spans="1:8">
      <c r="A18" s="2">
        <v>43008</v>
      </c>
      <c r="B18" s="18">
        <v>0.12757268764063609</v>
      </c>
      <c r="C18" s="18"/>
      <c r="E18" s="27"/>
      <c r="F18" s="35"/>
      <c r="G18" s="18"/>
      <c r="H18" s="35"/>
    </row>
    <row r="19" spans="1:8">
      <c r="A19" s="2">
        <v>43100</v>
      </c>
      <c r="B19" s="18">
        <v>7.1376411877529633E-2</v>
      </c>
      <c r="C19" s="18"/>
      <c r="E19" s="27"/>
      <c r="F19" s="35"/>
      <c r="G19" s="18"/>
      <c r="H19" s="35"/>
    </row>
    <row r="20" spans="1:8">
      <c r="A20" s="2">
        <v>43190</v>
      </c>
      <c r="B20" s="18">
        <v>0.12721658495363661</v>
      </c>
      <c r="C20" s="18"/>
      <c r="E20" s="27"/>
      <c r="F20" s="35"/>
      <c r="G20" s="18"/>
      <c r="H20" s="35"/>
    </row>
    <row r="21" spans="1:8">
      <c r="A21" s="2">
        <v>43281</v>
      </c>
      <c r="B21" s="18">
        <v>0.30146840258862423</v>
      </c>
      <c r="C21" s="18"/>
      <c r="E21" s="27"/>
      <c r="F21" s="35"/>
      <c r="G21" s="18"/>
      <c r="H21" s="35"/>
    </row>
    <row r="22" spans="1:8">
      <c r="A22" s="2">
        <v>43373</v>
      </c>
      <c r="B22" s="18">
        <v>0.24418426185592873</v>
      </c>
      <c r="C22" s="18"/>
      <c r="E22" s="27"/>
      <c r="F22" s="35"/>
      <c r="G22" s="18"/>
      <c r="H22" s="35"/>
    </row>
    <row r="23" spans="1:8">
      <c r="A23" s="2">
        <v>43465</v>
      </c>
      <c r="B23" s="18">
        <v>0.83851727396344156</v>
      </c>
      <c r="C23" s="18"/>
      <c r="E23" s="27"/>
      <c r="F23" s="35"/>
      <c r="G23" s="18"/>
      <c r="H23" s="35"/>
    </row>
    <row r="24" spans="1:8">
      <c r="A24" s="2">
        <v>43555</v>
      </c>
      <c r="B24" s="18">
        <v>0.20609609901708015</v>
      </c>
      <c r="C24" s="18"/>
      <c r="E24" s="27"/>
      <c r="F24" s="35"/>
      <c r="G24" s="18"/>
      <c r="H24" s="35"/>
    </row>
    <row r="25" spans="1:8">
      <c r="A25" s="2">
        <v>43646</v>
      </c>
      <c r="B25" s="18">
        <v>0.19607631801128372</v>
      </c>
      <c r="C25" s="18"/>
      <c r="E25" s="27"/>
      <c r="F25" s="35"/>
      <c r="G25" s="18"/>
      <c r="H25" s="35"/>
    </row>
    <row r="26" spans="1:8">
      <c r="A26" s="2">
        <v>43738</v>
      </c>
      <c r="B26" s="18">
        <v>0.71775000124423272</v>
      </c>
      <c r="C26" s="18"/>
      <c r="E26" s="27"/>
      <c r="F26" s="35"/>
      <c r="G26" s="18"/>
      <c r="H26" s="35"/>
    </row>
    <row r="27" spans="1:8">
      <c r="A27" s="2">
        <v>43830</v>
      </c>
      <c r="B27" s="18">
        <v>0.70133028660502361</v>
      </c>
      <c r="C27" s="18"/>
      <c r="E27" s="27"/>
      <c r="F27" s="35"/>
      <c r="G27" s="18"/>
      <c r="H27" s="35"/>
    </row>
    <row r="28" spans="1:8">
      <c r="A28" s="2">
        <v>43921</v>
      </c>
      <c r="B28" s="18">
        <v>0.76842959073509232</v>
      </c>
      <c r="C28" s="18"/>
      <c r="E28" s="27"/>
      <c r="F28" s="35"/>
      <c r="G28" s="18"/>
      <c r="H28" s="35"/>
    </row>
    <row r="29" spans="1:8">
      <c r="A29" s="2">
        <v>44012</v>
      </c>
      <c r="B29" s="18">
        <v>0.74615827446511274</v>
      </c>
      <c r="C29" s="18"/>
      <c r="E29" s="27"/>
      <c r="F29" s="35"/>
      <c r="G29" s="18"/>
      <c r="H29" s="35"/>
    </row>
    <row r="30" spans="1:8">
      <c r="A30" s="2">
        <v>44104</v>
      </c>
      <c r="B30" s="18">
        <v>1.0307167561622987</v>
      </c>
      <c r="C30" s="18"/>
      <c r="E30" s="27"/>
      <c r="F30" s="35"/>
      <c r="G30" s="18"/>
      <c r="H30" s="35"/>
    </row>
    <row r="31" spans="1:8">
      <c r="A31" s="2">
        <v>44196</v>
      </c>
      <c r="B31" s="18">
        <v>0.83499697931519112</v>
      </c>
      <c r="C31" s="18"/>
      <c r="E31" s="27"/>
      <c r="F31" s="35"/>
      <c r="G31" s="18"/>
      <c r="H31" s="35"/>
    </row>
    <row r="32" spans="1:8">
      <c r="A32" s="2">
        <v>44286</v>
      </c>
      <c r="B32" s="18">
        <v>1.2216654401145191</v>
      </c>
      <c r="C32" s="18"/>
      <c r="E32" s="27"/>
      <c r="F32" s="35"/>
      <c r="G32" s="18"/>
      <c r="H32" s="35"/>
    </row>
    <row r="33" spans="1:8">
      <c r="A33" s="2">
        <v>44377</v>
      </c>
      <c r="B33" s="18">
        <v>1.1723490525778268</v>
      </c>
      <c r="C33" s="18"/>
      <c r="E33" s="27"/>
      <c r="F33" s="35"/>
      <c r="G33" s="18"/>
      <c r="H33" s="35"/>
    </row>
    <row r="34" spans="1:8">
      <c r="A34" s="2">
        <v>44469</v>
      </c>
      <c r="B34" s="18">
        <v>1.2450781854107025</v>
      </c>
      <c r="C34" s="18"/>
      <c r="E34" s="27"/>
      <c r="F34" s="35"/>
      <c r="G34" s="18"/>
      <c r="H34" s="35"/>
    </row>
    <row r="35" spans="1:8">
      <c r="A35" s="2">
        <v>44561</v>
      </c>
      <c r="B35" s="18">
        <v>0.85440478759213778</v>
      </c>
      <c r="C35" s="18"/>
      <c r="E35" s="27"/>
      <c r="F35" s="35"/>
      <c r="G35" s="18"/>
      <c r="H35" s="35"/>
    </row>
    <row r="36" spans="1:8">
      <c r="A36" s="2">
        <v>44651</v>
      </c>
      <c r="B36" s="18">
        <v>1.2666868221739471</v>
      </c>
      <c r="C36" s="18"/>
      <c r="E36" s="27"/>
      <c r="F36" s="35"/>
      <c r="G36" s="18"/>
      <c r="H36" s="35"/>
    </row>
    <row r="37" spans="1:8">
      <c r="A37" s="2">
        <v>44742</v>
      </c>
      <c r="B37" s="18">
        <v>1.2662792770778524</v>
      </c>
      <c r="C37" s="18"/>
      <c r="E37" s="27"/>
      <c r="F37" s="35"/>
      <c r="G37" s="18"/>
      <c r="H37" s="35"/>
    </row>
    <row r="38" spans="1:8">
      <c r="A38" s="58">
        <v>44834</v>
      </c>
      <c r="B38" s="18">
        <v>1.1516630939594845</v>
      </c>
      <c r="C38" s="18"/>
      <c r="E38" s="35"/>
      <c r="F38" s="35"/>
      <c r="G38" s="35"/>
    </row>
    <row r="39" spans="1:8">
      <c r="A39" s="58">
        <v>44926</v>
      </c>
      <c r="B39" s="107">
        <v>1.1738252847327455</v>
      </c>
      <c r="C39" s="107"/>
    </row>
    <row r="40" spans="1:8">
      <c r="A40" s="120">
        <v>45016</v>
      </c>
      <c r="B40" s="107">
        <v>1.0595727502945604</v>
      </c>
      <c r="C40" s="107"/>
    </row>
    <row r="41" spans="1:8">
      <c r="A41" s="120">
        <v>45107</v>
      </c>
      <c r="B41" s="107">
        <v>0.91874749729927774</v>
      </c>
      <c r="C41" s="107"/>
    </row>
    <row r="45" spans="1:8">
      <c r="C45" s="119"/>
    </row>
    <row r="46" spans="1:8">
      <c r="C46" s="119"/>
      <c r="D46" s="119"/>
    </row>
    <row r="47" spans="1:8">
      <c r="D47" s="11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B4CD-D06F-4140-95E7-12A9D3E0F5EC}">
  <dimension ref="A1:I149"/>
  <sheetViews>
    <sheetView zoomScaleNormal="100" workbookViewId="0">
      <selection activeCell="B1" sqref="B1"/>
    </sheetView>
  </sheetViews>
  <sheetFormatPr defaultRowHeight="15"/>
  <cols>
    <col min="1" max="1" width="10" customWidth="1"/>
    <col min="2" max="2" width="20.5703125" customWidth="1"/>
    <col min="3" max="3" width="21.85546875" bestFit="1" customWidth="1"/>
    <col min="4" max="4" width="20.5703125" customWidth="1"/>
    <col min="5" max="5" width="28.85546875" bestFit="1" customWidth="1"/>
    <col min="6" max="6" width="20.5703125" customWidth="1"/>
    <col min="7" max="7" width="21.85546875" bestFit="1" customWidth="1"/>
    <col min="8" max="8" width="28.85546875" bestFit="1" customWidth="1"/>
    <col min="9" max="9" width="22.28515625" bestFit="1" customWidth="1"/>
  </cols>
  <sheetData>
    <row r="1" spans="1:9">
      <c r="A1" s="57" t="s">
        <v>0</v>
      </c>
      <c r="B1" t="s">
        <v>63</v>
      </c>
    </row>
    <row r="2" spans="1:9">
      <c r="A2" s="57" t="s">
        <v>1</v>
      </c>
      <c r="B2" t="s">
        <v>4</v>
      </c>
    </row>
    <row r="3" spans="1:9">
      <c r="A3" s="57" t="s">
        <v>2</v>
      </c>
      <c r="B3" t="s">
        <v>57</v>
      </c>
    </row>
    <row r="4" spans="1:9">
      <c r="A4" s="57" t="s">
        <v>3</v>
      </c>
      <c r="B4" s="100" t="s">
        <v>64</v>
      </c>
    </row>
    <row r="7" spans="1:9">
      <c r="A7" s="59"/>
      <c r="B7" s="60" t="s">
        <v>22</v>
      </c>
      <c r="C7" s="60" t="s">
        <v>14</v>
      </c>
      <c r="D7" s="60" t="s">
        <v>15</v>
      </c>
      <c r="E7" s="60" t="s">
        <v>34</v>
      </c>
      <c r="G7" s="115"/>
      <c r="I7" s="115"/>
    </row>
    <row r="8" spans="1:9">
      <c r="A8" s="58">
        <v>42460</v>
      </c>
      <c r="B8" s="104">
        <v>5.6186980287347144</v>
      </c>
      <c r="C8" s="104">
        <v>9.1343161132986683</v>
      </c>
      <c r="D8" s="104">
        <v>2.3080585168542944</v>
      </c>
      <c r="E8" s="104">
        <v>4.0746190576910202</v>
      </c>
      <c r="G8" s="104"/>
      <c r="I8" s="104"/>
    </row>
    <row r="9" spans="1:9">
      <c r="A9" s="58">
        <v>42551</v>
      </c>
      <c r="B9" s="104">
        <v>7.4091955584043134</v>
      </c>
      <c r="C9" s="104">
        <v>9.3561542492244456</v>
      </c>
      <c r="D9" s="104">
        <v>5.6814419052046317</v>
      </c>
      <c r="E9" s="104">
        <v>4.5915359495428687</v>
      </c>
      <c r="G9" s="104"/>
      <c r="I9" s="104"/>
    </row>
    <row r="10" spans="1:9">
      <c r="A10" s="58">
        <v>42643</v>
      </c>
      <c r="B10" s="104">
        <v>8.2427754029614562</v>
      </c>
      <c r="C10" s="104">
        <v>8.6149867950779502</v>
      </c>
      <c r="D10" s="104">
        <v>8.5528106469924925</v>
      </c>
      <c r="E10" s="104">
        <v>6.8479156938203944</v>
      </c>
      <c r="G10" s="104"/>
      <c r="I10" s="104"/>
    </row>
    <row r="11" spans="1:9">
      <c r="A11" s="58">
        <v>42735</v>
      </c>
      <c r="B11" s="104">
        <v>7.4678308171711949</v>
      </c>
      <c r="C11" s="104">
        <v>8.1937499370176923</v>
      </c>
      <c r="D11" s="104">
        <v>7.3282351246225064</v>
      </c>
      <c r="E11" s="104">
        <v>7.3503630708347867</v>
      </c>
      <c r="G11" s="104"/>
      <c r="I11" s="104"/>
    </row>
    <row r="12" spans="1:9">
      <c r="A12" s="58">
        <v>42825</v>
      </c>
      <c r="B12" s="104">
        <v>7.2751385229092635</v>
      </c>
      <c r="C12" s="104">
        <v>6.7832489432923415</v>
      </c>
      <c r="D12" s="104">
        <v>7.1554314044309564</v>
      </c>
      <c r="E12" s="104">
        <v>3.9696331648948258</v>
      </c>
      <c r="G12" s="104"/>
      <c r="I12" s="104"/>
    </row>
    <row r="13" spans="1:9">
      <c r="A13" s="58">
        <v>42916</v>
      </c>
      <c r="B13" s="104">
        <v>5.7142132005275181</v>
      </c>
      <c r="C13" s="104">
        <v>5.9385011041899194</v>
      </c>
      <c r="D13" s="104">
        <v>3.936902185093194</v>
      </c>
      <c r="E13" s="104">
        <v>10.928926597415668</v>
      </c>
      <c r="G13" s="104"/>
      <c r="I13" s="104"/>
    </row>
    <row r="14" spans="1:9">
      <c r="A14" s="58">
        <v>43008</v>
      </c>
      <c r="B14" s="104">
        <v>4.9051329694512757</v>
      </c>
      <c r="C14" s="104">
        <v>5.8461124603958137</v>
      </c>
      <c r="D14" s="104">
        <v>2.1605161092861147</v>
      </c>
      <c r="E14" s="104">
        <v>12.228749439990461</v>
      </c>
      <c r="G14" s="104"/>
      <c r="I14" s="104"/>
    </row>
    <row r="15" spans="1:9">
      <c r="A15" s="58">
        <v>43100</v>
      </c>
      <c r="B15" s="104">
        <v>5.4238090656558047</v>
      </c>
      <c r="C15" s="104">
        <v>7.7509092385610101</v>
      </c>
      <c r="D15" s="104">
        <v>2.2647185850576568</v>
      </c>
      <c r="E15" s="104">
        <v>19.305032936172537</v>
      </c>
      <c r="G15" s="104"/>
      <c r="I15" s="104"/>
    </row>
    <row r="16" spans="1:9">
      <c r="A16" s="58">
        <v>43190</v>
      </c>
      <c r="B16" s="104">
        <v>7.3270777165868495</v>
      </c>
      <c r="C16" s="104">
        <v>10.029921616841353</v>
      </c>
      <c r="D16" s="104">
        <v>5.1672286109167853</v>
      </c>
      <c r="E16" s="104">
        <v>26.307065599984657</v>
      </c>
      <c r="G16" s="104"/>
      <c r="I16" s="104"/>
    </row>
    <row r="17" spans="1:9">
      <c r="A17" s="58">
        <v>43281</v>
      </c>
      <c r="B17" s="104">
        <v>8.9394945810035829</v>
      </c>
      <c r="C17" s="104">
        <v>9.7552315280522883</v>
      </c>
      <c r="D17" s="104">
        <v>9.4269677830927545</v>
      </c>
      <c r="E17" s="104">
        <v>19.808239918185077</v>
      </c>
      <c r="G17" s="104"/>
      <c r="I17" s="104"/>
    </row>
    <row r="18" spans="1:9">
      <c r="A18" s="58">
        <v>43373</v>
      </c>
      <c r="B18" s="104">
        <v>8.4855238858523752</v>
      </c>
      <c r="C18" s="104">
        <v>8.9761112047145986</v>
      </c>
      <c r="D18" s="104">
        <v>9.4777097274191711</v>
      </c>
      <c r="E18" s="104">
        <v>18.09535840033929</v>
      </c>
      <c r="G18" s="104"/>
      <c r="I18" s="104"/>
    </row>
    <row r="19" spans="1:9">
      <c r="A19" s="58">
        <v>43465</v>
      </c>
      <c r="B19" s="104">
        <v>7.9253494320180362</v>
      </c>
      <c r="C19" s="104">
        <v>6.7711424658812636</v>
      </c>
      <c r="D19" s="104">
        <v>9.5101219186820565</v>
      </c>
      <c r="E19" s="104">
        <v>12.141390271542974</v>
      </c>
      <c r="G19" s="104"/>
      <c r="I19" s="104"/>
    </row>
    <row r="20" spans="1:9">
      <c r="A20" s="58">
        <v>43555</v>
      </c>
      <c r="B20" s="104">
        <v>7.2378040078532324</v>
      </c>
      <c r="C20" s="104">
        <v>5.7112992285187181</v>
      </c>
      <c r="D20" s="104">
        <v>8.8722105745589808</v>
      </c>
      <c r="E20" s="104">
        <v>12.518632488873038</v>
      </c>
      <c r="G20" s="104"/>
      <c r="I20" s="104"/>
    </row>
    <row r="21" spans="1:9">
      <c r="A21" s="58">
        <v>43646</v>
      </c>
      <c r="B21" s="104">
        <v>6.0715262640286261</v>
      </c>
      <c r="C21" s="104">
        <v>5.4757925609485447</v>
      </c>
      <c r="D21" s="104">
        <v>6.5255929438574833</v>
      </c>
      <c r="E21" s="104">
        <v>13.158744477267458</v>
      </c>
      <c r="G21" s="104"/>
      <c r="H21" s="135"/>
      <c r="I21" s="104"/>
    </row>
    <row r="22" spans="1:9">
      <c r="A22" s="58">
        <v>43738</v>
      </c>
      <c r="B22" s="104">
        <v>6.0733196337825257</v>
      </c>
      <c r="C22" s="104">
        <v>5.7209677673415671</v>
      </c>
      <c r="D22" s="104">
        <v>6.268029926760077</v>
      </c>
      <c r="E22" s="104">
        <v>12.489133515360983</v>
      </c>
      <c r="G22" s="104"/>
      <c r="H22" s="135"/>
      <c r="I22" s="104"/>
    </row>
    <row r="23" spans="1:9">
      <c r="A23" s="58">
        <v>43830</v>
      </c>
      <c r="B23" s="104">
        <v>5.4840049417660852</v>
      </c>
      <c r="C23" s="104">
        <v>5.908622628478688</v>
      </c>
      <c r="D23" s="104">
        <v>4.8067000403608118</v>
      </c>
      <c r="E23" s="104">
        <v>15.344356628319211</v>
      </c>
      <c r="G23" s="104"/>
      <c r="H23" s="135"/>
      <c r="I23" s="104"/>
    </row>
    <row r="24" spans="1:9">
      <c r="A24" s="58">
        <v>43921</v>
      </c>
      <c r="B24" s="104">
        <v>5.1926640490183029</v>
      </c>
      <c r="C24" s="104">
        <v>5.9868707960753387</v>
      </c>
      <c r="D24" s="104">
        <v>4.7934946965463299</v>
      </c>
      <c r="E24" s="104">
        <v>9.0401511541212454</v>
      </c>
      <c r="G24" s="104"/>
      <c r="H24" s="116"/>
      <c r="I24" s="104"/>
    </row>
    <row r="25" spans="1:9">
      <c r="A25" s="58">
        <v>44012</v>
      </c>
      <c r="B25" s="104">
        <v>2.7946912350560904</v>
      </c>
      <c r="C25" s="104">
        <v>5.0917679540103622</v>
      </c>
      <c r="D25" s="104">
        <v>0.20802707527991515</v>
      </c>
      <c r="E25" s="104">
        <v>9.1099686818013392</v>
      </c>
      <c r="G25" s="104"/>
      <c r="H25" s="116"/>
      <c r="I25" s="104"/>
    </row>
    <row r="26" spans="1:9">
      <c r="A26" s="58">
        <v>44104</v>
      </c>
      <c r="B26" s="104">
        <v>2.0538295128742723</v>
      </c>
      <c r="C26" s="104">
        <v>4.9287113365257484</v>
      </c>
      <c r="D26" s="104">
        <v>-1.0458329354669949</v>
      </c>
      <c r="E26" s="104">
        <v>8.195414422706925</v>
      </c>
      <c r="G26" s="104"/>
      <c r="H26" s="116"/>
      <c r="I26" s="104"/>
    </row>
    <row r="27" spans="1:9">
      <c r="A27" s="58">
        <v>44196</v>
      </c>
      <c r="B27" s="104">
        <v>1.5437370685043694</v>
      </c>
      <c r="C27" s="104">
        <v>4.5261309026593199</v>
      </c>
      <c r="D27" s="104">
        <v>-1.6119239927957496</v>
      </c>
      <c r="E27" s="104">
        <v>-4.714157034712418</v>
      </c>
      <c r="G27" s="104"/>
      <c r="H27" s="116"/>
      <c r="I27" s="104"/>
    </row>
    <row r="28" spans="1:9">
      <c r="A28" s="58">
        <v>44286</v>
      </c>
      <c r="B28" s="104">
        <v>1.344056003548233</v>
      </c>
      <c r="C28" s="104">
        <v>4.9223167103120913</v>
      </c>
      <c r="D28" s="104">
        <v>-3.0186019444909395</v>
      </c>
      <c r="E28" s="104">
        <v>-0.56801951928021621</v>
      </c>
      <c r="G28" s="104"/>
      <c r="H28" s="116"/>
      <c r="I28" s="104"/>
    </row>
    <row r="29" spans="1:9">
      <c r="A29" s="58">
        <v>44377</v>
      </c>
      <c r="B29" s="104">
        <v>2.640208587881343</v>
      </c>
      <c r="C29" s="104">
        <v>5.841492958138006</v>
      </c>
      <c r="D29" s="104">
        <v>-1.0096815480751364</v>
      </c>
      <c r="E29" s="104">
        <v>3.0110902072949752</v>
      </c>
      <c r="G29" s="104"/>
      <c r="H29" s="116"/>
      <c r="I29" s="104"/>
    </row>
    <row r="30" spans="1:9">
      <c r="A30" s="58">
        <v>44469</v>
      </c>
      <c r="B30" s="104">
        <v>3.9560696149384178</v>
      </c>
      <c r="C30" s="104">
        <v>6.3360425861853198</v>
      </c>
      <c r="D30" s="104">
        <v>-0.33825609726495509</v>
      </c>
      <c r="E30" s="104">
        <v>4.0939082936575888</v>
      </c>
      <c r="G30" s="104"/>
      <c r="H30" s="116"/>
      <c r="I30" s="104"/>
    </row>
    <row r="31" spans="1:9">
      <c r="A31" s="58">
        <v>44561</v>
      </c>
      <c r="B31" s="104">
        <v>3.9993611839514775</v>
      </c>
      <c r="C31" s="104">
        <v>4.2324030566101012</v>
      </c>
      <c r="D31" s="104">
        <v>0.90470781419307311</v>
      </c>
      <c r="E31" s="104">
        <v>30.388237702698518</v>
      </c>
      <c r="G31" s="104"/>
      <c r="H31" s="116"/>
      <c r="I31" s="104"/>
    </row>
    <row r="32" spans="1:9">
      <c r="A32" s="58">
        <v>44651</v>
      </c>
      <c r="B32" s="104">
        <v>4.9385714580828743</v>
      </c>
      <c r="C32" s="104">
        <v>4.2524342656771408</v>
      </c>
      <c r="D32" s="104">
        <v>3.5262430905029341</v>
      </c>
      <c r="E32" s="104">
        <v>28.549041619469072</v>
      </c>
      <c r="G32" s="104"/>
      <c r="I32" s="104"/>
    </row>
    <row r="33" spans="1:9">
      <c r="A33" s="58">
        <v>44742</v>
      </c>
      <c r="B33" s="104">
        <v>6.4180278264845292</v>
      </c>
      <c r="C33" s="104">
        <v>4.3788250573475018</v>
      </c>
      <c r="D33" s="104">
        <v>7.0147741407727393</v>
      </c>
      <c r="E33" s="104">
        <v>23.059584190390737</v>
      </c>
      <c r="G33" s="104"/>
      <c r="I33" s="104"/>
    </row>
    <row r="34" spans="1:9">
      <c r="A34" s="58">
        <v>44834</v>
      </c>
      <c r="B34" s="104">
        <v>4.2614005111673681</v>
      </c>
      <c r="C34" s="104">
        <v>3.1177210377573372</v>
      </c>
      <c r="D34" s="104">
        <v>5.2749486354062292</v>
      </c>
      <c r="E34" s="104">
        <v>21.146299520998891</v>
      </c>
      <c r="G34" s="104"/>
      <c r="I34" s="104"/>
    </row>
    <row r="35" spans="1:9">
      <c r="A35" s="58">
        <v>44926</v>
      </c>
      <c r="B35" s="104">
        <v>5.7707887826801096</v>
      </c>
      <c r="C35" s="104">
        <v>4.8719339075047774</v>
      </c>
      <c r="D35" s="104">
        <v>7.7462157433374701</v>
      </c>
      <c r="E35" s="104">
        <v>7.7442933386935531</v>
      </c>
      <c r="G35" s="104"/>
      <c r="I35" s="104"/>
    </row>
    <row r="36" spans="1:9">
      <c r="A36" s="120">
        <v>45016</v>
      </c>
      <c r="B36" s="104">
        <v>2.7406716613474602</v>
      </c>
      <c r="C36" s="104">
        <v>3.4033964503791703</v>
      </c>
      <c r="D36" s="104">
        <v>2.9189144514113918</v>
      </c>
      <c r="E36" s="104">
        <v>5.0456198383263873</v>
      </c>
    </row>
    <row r="37" spans="1:9">
      <c r="A37" s="120">
        <v>45107</v>
      </c>
      <c r="B37" s="104">
        <v>2.0483282070851798</v>
      </c>
      <c r="C37" s="104">
        <v>2.5313592100175031</v>
      </c>
      <c r="D37" s="104">
        <v>2.099059245687207</v>
      </c>
      <c r="E37" s="104">
        <v>4.6903084031170383</v>
      </c>
    </row>
    <row r="38" spans="1:9">
      <c r="C38" s="110"/>
      <c r="D38" s="110"/>
      <c r="E38" s="110"/>
      <c r="F38" s="110"/>
      <c r="G38" s="110"/>
      <c r="H38" s="110"/>
      <c r="I38" s="110"/>
    </row>
    <row r="39" spans="1:9">
      <c r="B39" s="110"/>
      <c r="C39" s="110"/>
      <c r="D39" s="110"/>
      <c r="E39" s="110"/>
      <c r="F39" s="110"/>
      <c r="G39" s="110"/>
      <c r="H39" s="110"/>
      <c r="I39" s="110"/>
    </row>
    <row r="40" spans="1:9">
      <c r="B40" s="110"/>
      <c r="C40" s="110"/>
      <c r="D40" s="110"/>
      <c r="E40" s="110"/>
      <c r="F40" s="110"/>
      <c r="G40" s="110"/>
      <c r="H40" s="110"/>
      <c r="I40" s="110"/>
    </row>
    <row r="41" spans="1:9">
      <c r="B41" s="110"/>
      <c r="C41" s="110"/>
      <c r="D41" s="110"/>
      <c r="E41" s="110"/>
      <c r="F41" s="110"/>
      <c r="G41" s="110"/>
      <c r="H41" s="110"/>
      <c r="I41" s="110"/>
    </row>
    <row r="42" spans="1:9">
      <c r="B42" s="121"/>
      <c r="C42" s="121"/>
      <c r="D42" s="121"/>
      <c r="E42" s="121"/>
      <c r="F42" s="121"/>
      <c r="G42" s="121"/>
      <c r="H42" s="121"/>
      <c r="I42" s="121"/>
    </row>
    <row r="43" spans="1:9">
      <c r="B43" s="121"/>
      <c r="C43" s="121"/>
      <c r="D43" s="121"/>
      <c r="E43" s="121"/>
      <c r="F43" s="121"/>
      <c r="G43" s="121"/>
      <c r="H43" s="121"/>
      <c r="I43" s="121"/>
    </row>
    <row r="44" spans="1:9">
      <c r="B44" s="121"/>
      <c r="C44" s="121"/>
      <c r="D44" s="121"/>
      <c r="E44" s="121"/>
      <c r="F44" s="121"/>
      <c r="G44" s="121"/>
      <c r="H44" s="121"/>
      <c r="I44" s="121"/>
    </row>
    <row r="45" spans="1:9">
      <c r="B45" s="110"/>
      <c r="C45" s="110"/>
      <c r="D45" s="110"/>
      <c r="E45" s="110"/>
      <c r="F45" s="110"/>
      <c r="G45" s="110"/>
      <c r="H45" s="110"/>
      <c r="I45" s="110"/>
    </row>
    <row r="46" spans="1:9">
      <c r="B46" s="110"/>
      <c r="C46" s="110"/>
      <c r="D46" s="110"/>
      <c r="E46" s="110"/>
      <c r="F46" s="110"/>
      <c r="G46" s="110"/>
      <c r="H46" s="110"/>
      <c r="I46" s="110"/>
    </row>
    <row r="47" spans="1:9">
      <c r="B47" s="110"/>
      <c r="C47" s="110"/>
      <c r="D47" s="110"/>
      <c r="E47" s="110"/>
      <c r="F47" s="110"/>
      <c r="G47" s="110"/>
      <c r="H47" s="110"/>
      <c r="I47" s="110"/>
    </row>
    <row r="48" spans="1:9">
      <c r="B48" s="110"/>
      <c r="C48" s="110"/>
      <c r="D48" s="110"/>
      <c r="E48" s="110"/>
      <c r="F48" s="110"/>
      <c r="G48" s="110"/>
      <c r="H48" s="110"/>
      <c r="I48" s="110"/>
    </row>
    <row r="49" spans="2:9">
      <c r="B49" s="110"/>
      <c r="C49" s="110"/>
      <c r="D49" s="110"/>
      <c r="E49" s="110"/>
      <c r="F49" s="110"/>
      <c r="G49" s="110"/>
      <c r="H49" s="110"/>
      <c r="I49" s="110"/>
    </row>
    <row r="50" spans="2:9">
      <c r="B50" s="110"/>
      <c r="C50" s="110"/>
      <c r="D50" s="110"/>
      <c r="E50" s="110"/>
      <c r="F50" s="110"/>
      <c r="G50" s="110"/>
      <c r="H50" s="110"/>
      <c r="I50" s="110"/>
    </row>
    <row r="51" spans="2:9">
      <c r="B51" s="110"/>
      <c r="C51" s="110"/>
      <c r="D51" s="110"/>
      <c r="E51" s="110"/>
      <c r="F51" s="110"/>
      <c r="G51" s="110"/>
      <c r="H51" s="110"/>
      <c r="I51" s="110"/>
    </row>
    <row r="52" spans="2:9">
      <c r="B52" s="110"/>
      <c r="C52" s="110"/>
      <c r="D52" s="110"/>
      <c r="E52" s="110"/>
      <c r="F52" s="110"/>
      <c r="G52" s="110"/>
      <c r="H52" s="110"/>
      <c r="I52" s="110"/>
    </row>
    <row r="53" spans="2:9">
      <c r="B53" s="110"/>
      <c r="C53" s="110"/>
      <c r="D53" s="110"/>
      <c r="E53" s="110"/>
      <c r="F53" s="110"/>
      <c r="G53" s="110"/>
      <c r="H53" s="110"/>
      <c r="I53" s="110"/>
    </row>
    <row r="54" spans="2:9">
      <c r="B54" s="110"/>
      <c r="C54" s="110"/>
      <c r="D54" s="110"/>
      <c r="E54" s="110"/>
      <c r="F54" s="110"/>
      <c r="G54" s="110"/>
      <c r="H54" s="110"/>
      <c r="I54" s="110"/>
    </row>
    <row r="55" spans="2:9">
      <c r="B55" s="110"/>
      <c r="C55" s="110"/>
      <c r="D55" s="110"/>
      <c r="E55" s="110"/>
      <c r="F55" s="110"/>
      <c r="G55" s="110"/>
      <c r="H55" s="110"/>
      <c r="I55" s="110"/>
    </row>
    <row r="56" spans="2:9">
      <c r="B56" s="110"/>
      <c r="C56" s="110"/>
      <c r="D56" s="110"/>
      <c r="E56" s="110"/>
      <c r="F56" s="110"/>
      <c r="G56" s="110"/>
      <c r="H56" s="110"/>
      <c r="I56" s="110"/>
    </row>
    <row r="57" spans="2:9">
      <c r="B57" s="110"/>
      <c r="C57" s="110"/>
      <c r="D57" s="110"/>
      <c r="E57" s="110"/>
      <c r="F57" s="110"/>
      <c r="G57" s="110"/>
      <c r="H57" s="110"/>
      <c r="I57" s="110"/>
    </row>
    <row r="58" spans="2:9">
      <c r="B58" s="110"/>
      <c r="C58" s="110"/>
      <c r="D58" s="110"/>
      <c r="E58" s="110"/>
      <c r="F58" s="110"/>
      <c r="G58" s="110"/>
      <c r="H58" s="110"/>
      <c r="I58" s="110"/>
    </row>
    <row r="59" spans="2:9">
      <c r="B59" s="110"/>
      <c r="C59" s="110"/>
      <c r="D59" s="110"/>
      <c r="E59" s="110"/>
      <c r="F59" s="110"/>
      <c r="G59" s="110"/>
      <c r="H59" s="110"/>
      <c r="I59" s="110"/>
    </row>
    <row r="60" spans="2:9">
      <c r="B60" s="110"/>
      <c r="C60" s="110"/>
      <c r="D60" s="110"/>
      <c r="E60" s="110"/>
      <c r="F60" s="110"/>
      <c r="G60" s="110"/>
      <c r="H60" s="110"/>
      <c r="I60" s="110"/>
    </row>
    <row r="61" spans="2:9">
      <c r="B61" s="110"/>
      <c r="C61" s="110"/>
      <c r="D61" s="110"/>
      <c r="E61" s="110"/>
      <c r="F61" s="110"/>
      <c r="G61" s="110"/>
      <c r="H61" s="110"/>
      <c r="I61" s="110"/>
    </row>
    <row r="62" spans="2:9">
      <c r="B62" s="110"/>
      <c r="C62" s="110"/>
      <c r="D62" s="110"/>
      <c r="E62" s="110"/>
      <c r="F62" s="110"/>
      <c r="G62" s="110"/>
      <c r="H62" s="110"/>
      <c r="I62" s="110"/>
    </row>
    <row r="63" spans="2:9">
      <c r="B63" s="110"/>
      <c r="C63" s="110"/>
      <c r="D63" s="110"/>
      <c r="E63" s="110"/>
      <c r="F63" s="110"/>
      <c r="G63" s="110"/>
      <c r="H63" s="110"/>
      <c r="I63" s="110"/>
    </row>
    <row r="64" spans="2:9">
      <c r="B64" s="110"/>
      <c r="C64" s="110"/>
      <c r="D64" s="110"/>
      <c r="E64" s="110"/>
      <c r="F64" s="110"/>
      <c r="G64" s="110"/>
      <c r="H64" s="110"/>
      <c r="I64" s="110"/>
    </row>
    <row r="65" spans="2:9">
      <c r="B65" s="110"/>
      <c r="C65" s="110"/>
      <c r="D65" s="110"/>
      <c r="E65" s="110"/>
      <c r="F65" s="110"/>
      <c r="G65" s="110"/>
      <c r="H65" s="110"/>
      <c r="I65" s="110"/>
    </row>
    <row r="66" spans="2:9">
      <c r="B66" s="110"/>
      <c r="C66" s="110"/>
      <c r="D66" s="110"/>
      <c r="E66" s="110"/>
      <c r="F66" s="110"/>
      <c r="G66" s="110"/>
      <c r="H66" s="110"/>
      <c r="I66" s="110"/>
    </row>
    <row r="67" spans="2:9">
      <c r="B67" s="110"/>
      <c r="C67" s="110"/>
      <c r="D67" s="110"/>
      <c r="E67" s="110"/>
      <c r="F67" s="110"/>
      <c r="G67" s="110"/>
      <c r="H67" s="110"/>
      <c r="I67" s="110"/>
    </row>
    <row r="68" spans="2:9">
      <c r="B68" s="110"/>
      <c r="C68" s="110"/>
      <c r="D68" s="110"/>
      <c r="E68" s="110"/>
      <c r="F68" s="110"/>
      <c r="G68" s="110"/>
      <c r="H68" s="110"/>
      <c r="I68" s="110"/>
    </row>
    <row r="69" spans="2:9">
      <c r="B69" s="110"/>
      <c r="C69" s="110"/>
      <c r="D69" s="110"/>
      <c r="E69" s="110"/>
      <c r="F69" s="110"/>
      <c r="G69" s="110"/>
      <c r="H69" s="110"/>
      <c r="I69" s="110"/>
    </row>
    <row r="70" spans="2:9">
      <c r="B70" s="110"/>
      <c r="C70" s="110"/>
      <c r="D70" s="110"/>
      <c r="E70" s="110"/>
      <c r="F70" s="110"/>
      <c r="G70" s="110"/>
      <c r="H70" s="110"/>
      <c r="I70" s="110"/>
    </row>
    <row r="71" spans="2:9">
      <c r="B71" s="110"/>
      <c r="C71" s="110"/>
      <c r="D71" s="110"/>
      <c r="E71" s="110"/>
      <c r="F71" s="110"/>
      <c r="G71" s="110"/>
      <c r="H71" s="110"/>
      <c r="I71" s="110"/>
    </row>
    <row r="72" spans="2:9">
      <c r="B72" s="110"/>
      <c r="C72" s="110"/>
      <c r="D72" s="110"/>
      <c r="E72" s="110"/>
      <c r="F72" s="110"/>
      <c r="G72" s="110"/>
      <c r="H72" s="110"/>
      <c r="I72" s="110"/>
    </row>
    <row r="73" spans="2:9">
      <c r="B73" s="110"/>
      <c r="C73" s="110"/>
      <c r="D73" s="110"/>
      <c r="E73" s="110"/>
      <c r="F73" s="110"/>
      <c r="G73" s="110"/>
      <c r="H73" s="110"/>
      <c r="I73" s="110"/>
    </row>
    <row r="74" spans="2:9">
      <c r="B74" s="110"/>
      <c r="C74" s="110"/>
      <c r="D74" s="110"/>
      <c r="E74" s="110"/>
      <c r="F74" s="110"/>
      <c r="G74" s="110"/>
      <c r="H74" s="110"/>
      <c r="I74" s="110"/>
    </row>
    <row r="75" spans="2:9">
      <c r="B75" s="110"/>
      <c r="C75" s="110"/>
      <c r="D75" s="110"/>
      <c r="E75" s="110"/>
      <c r="F75" s="110"/>
      <c r="G75" s="110"/>
      <c r="H75" s="110"/>
      <c r="I75" s="110"/>
    </row>
    <row r="76" spans="2:9">
      <c r="B76" s="110"/>
      <c r="C76" s="110"/>
      <c r="D76" s="110"/>
      <c r="E76" s="110"/>
      <c r="F76" s="110"/>
      <c r="G76" s="110"/>
      <c r="H76" s="110"/>
      <c r="I76" s="110"/>
    </row>
    <row r="77" spans="2:9">
      <c r="B77" s="110"/>
      <c r="C77" s="110"/>
      <c r="D77" s="110"/>
      <c r="E77" s="110"/>
      <c r="F77" s="110"/>
      <c r="G77" s="110"/>
      <c r="H77" s="110"/>
      <c r="I77" s="110"/>
    </row>
    <row r="78" spans="2:9">
      <c r="B78" s="110"/>
      <c r="C78" s="110"/>
      <c r="D78" s="110"/>
      <c r="E78" s="110"/>
      <c r="F78" s="110"/>
      <c r="G78" s="110"/>
      <c r="H78" s="110"/>
      <c r="I78" s="110"/>
    </row>
    <row r="79" spans="2:9">
      <c r="B79" s="110"/>
      <c r="C79" s="110"/>
      <c r="D79" s="110"/>
      <c r="E79" s="110"/>
      <c r="F79" s="110"/>
      <c r="G79" s="110"/>
      <c r="H79" s="110"/>
      <c r="I79" s="110"/>
    </row>
    <row r="80" spans="2:9">
      <c r="B80" s="110"/>
      <c r="C80" s="110"/>
      <c r="D80" s="110"/>
      <c r="E80" s="110"/>
      <c r="F80" s="110"/>
      <c r="G80" s="110"/>
      <c r="H80" s="110"/>
      <c r="I80" s="110"/>
    </row>
    <row r="81" spans="2:9">
      <c r="B81" s="110"/>
      <c r="C81" s="110"/>
      <c r="D81" s="110"/>
      <c r="E81" s="110"/>
      <c r="F81" s="110"/>
      <c r="G81" s="110"/>
      <c r="H81" s="110"/>
      <c r="I81" s="110"/>
    </row>
    <row r="82" spans="2:9">
      <c r="B82" s="110"/>
      <c r="C82" s="110"/>
      <c r="D82" s="110"/>
      <c r="E82" s="110"/>
      <c r="F82" s="110"/>
      <c r="G82" s="110"/>
      <c r="H82" s="110"/>
      <c r="I82" s="110"/>
    </row>
    <row r="83" spans="2:9">
      <c r="B83" s="110"/>
      <c r="C83" s="110"/>
      <c r="D83" s="110"/>
      <c r="E83" s="110"/>
      <c r="F83" s="110"/>
      <c r="G83" s="110"/>
      <c r="H83" s="110"/>
      <c r="I83" s="110"/>
    </row>
    <row r="84" spans="2:9">
      <c r="B84" s="110"/>
      <c r="C84" s="110"/>
      <c r="D84" s="110"/>
      <c r="E84" s="110"/>
      <c r="F84" s="110"/>
      <c r="G84" s="110"/>
      <c r="H84" s="110"/>
      <c r="I84" s="110"/>
    </row>
    <row r="85" spans="2:9">
      <c r="B85" s="110"/>
      <c r="C85" s="110"/>
      <c r="D85" s="110"/>
      <c r="E85" s="110"/>
      <c r="F85" s="110"/>
      <c r="G85" s="110"/>
      <c r="H85" s="110"/>
      <c r="I85" s="110"/>
    </row>
    <row r="86" spans="2:9">
      <c r="B86" s="110"/>
      <c r="C86" s="110"/>
      <c r="D86" s="110"/>
      <c r="E86" s="110"/>
      <c r="F86" s="110"/>
      <c r="G86" s="110"/>
      <c r="H86" s="110"/>
      <c r="I86" s="110"/>
    </row>
    <row r="87" spans="2:9">
      <c r="B87" s="110"/>
      <c r="C87" s="110"/>
      <c r="D87" s="110"/>
      <c r="E87" s="110"/>
      <c r="F87" s="110"/>
      <c r="G87" s="110"/>
      <c r="H87" s="110"/>
      <c r="I87" s="110"/>
    </row>
    <row r="88" spans="2:9">
      <c r="B88" s="110"/>
      <c r="C88" s="110"/>
      <c r="D88" s="110"/>
      <c r="E88" s="110"/>
      <c r="F88" s="110"/>
      <c r="G88" s="110"/>
      <c r="H88" s="110"/>
      <c r="I88" s="110"/>
    </row>
    <row r="89" spans="2:9">
      <c r="B89" s="110"/>
      <c r="C89" s="110"/>
      <c r="D89" s="110"/>
      <c r="E89" s="110"/>
      <c r="F89" s="110"/>
      <c r="G89" s="110"/>
      <c r="H89" s="110"/>
      <c r="I89" s="110"/>
    </row>
    <row r="90" spans="2:9">
      <c r="B90" s="110"/>
      <c r="C90" s="110"/>
      <c r="D90" s="110"/>
      <c r="E90" s="110"/>
      <c r="F90" s="110"/>
      <c r="G90" s="110"/>
      <c r="H90" s="110"/>
      <c r="I90" s="110"/>
    </row>
    <row r="91" spans="2:9">
      <c r="B91" s="110"/>
      <c r="C91" s="110"/>
      <c r="D91" s="110"/>
      <c r="E91" s="110"/>
      <c r="F91" s="110"/>
      <c r="G91" s="110"/>
      <c r="H91" s="110"/>
      <c r="I91" s="110"/>
    </row>
    <row r="92" spans="2:9">
      <c r="B92" s="110"/>
      <c r="C92" s="110"/>
      <c r="D92" s="110"/>
      <c r="E92" s="110"/>
      <c r="F92" s="110"/>
      <c r="G92" s="110"/>
      <c r="H92" s="110"/>
      <c r="I92" s="110"/>
    </row>
    <row r="93" spans="2:9">
      <c r="B93" s="110"/>
      <c r="C93" s="110"/>
      <c r="D93" s="110"/>
      <c r="E93" s="110"/>
      <c r="F93" s="110"/>
      <c r="G93" s="110"/>
      <c r="H93" s="110"/>
      <c r="I93" s="110"/>
    </row>
    <row r="94" spans="2:9">
      <c r="B94" s="110"/>
      <c r="C94" s="110"/>
      <c r="D94" s="110"/>
      <c r="E94" s="110"/>
      <c r="F94" s="110"/>
      <c r="G94" s="110"/>
      <c r="H94" s="110"/>
      <c r="I94" s="110"/>
    </row>
    <row r="95" spans="2:9">
      <c r="B95" s="110"/>
      <c r="C95" s="110"/>
      <c r="D95" s="110"/>
      <c r="E95" s="110"/>
      <c r="F95" s="110"/>
      <c r="G95" s="110"/>
      <c r="H95" s="110"/>
      <c r="I95" s="110"/>
    </row>
    <row r="96" spans="2:9">
      <c r="B96" s="110"/>
      <c r="C96" s="110"/>
      <c r="D96" s="110"/>
      <c r="E96" s="110"/>
      <c r="F96" s="110"/>
      <c r="G96" s="110"/>
      <c r="H96" s="110"/>
      <c r="I96" s="110"/>
    </row>
    <row r="97" spans="2:9">
      <c r="B97" s="110"/>
      <c r="C97" s="110"/>
      <c r="D97" s="110"/>
      <c r="E97" s="110"/>
      <c r="F97" s="110"/>
      <c r="G97" s="110"/>
      <c r="H97" s="110"/>
      <c r="I97" s="110"/>
    </row>
    <row r="98" spans="2:9">
      <c r="B98" s="110"/>
      <c r="C98" s="110"/>
      <c r="D98" s="110"/>
      <c r="E98" s="110"/>
      <c r="F98" s="110"/>
      <c r="G98" s="110"/>
      <c r="H98" s="110"/>
      <c r="I98" s="110"/>
    </row>
    <row r="99" spans="2:9">
      <c r="B99" s="110"/>
      <c r="C99" s="110"/>
      <c r="D99" s="110"/>
      <c r="E99" s="110"/>
      <c r="F99" s="110"/>
      <c r="G99" s="110"/>
      <c r="H99" s="110"/>
      <c r="I99" s="110"/>
    </row>
    <row r="100" spans="2:9">
      <c r="B100" s="110"/>
      <c r="C100" s="110"/>
      <c r="D100" s="110"/>
      <c r="E100" s="110"/>
      <c r="F100" s="110"/>
      <c r="G100" s="110"/>
      <c r="H100" s="110"/>
      <c r="I100" s="110"/>
    </row>
    <row r="101" spans="2:9">
      <c r="B101" s="110"/>
      <c r="C101" s="110"/>
      <c r="D101" s="110"/>
      <c r="E101" s="110"/>
      <c r="F101" s="110"/>
      <c r="G101" s="110"/>
      <c r="H101" s="110"/>
      <c r="I101" s="110"/>
    </row>
    <row r="102" spans="2:9">
      <c r="B102" s="110"/>
      <c r="C102" s="110"/>
      <c r="D102" s="110"/>
      <c r="E102" s="110"/>
      <c r="F102" s="110"/>
      <c r="G102" s="110"/>
      <c r="H102" s="110"/>
      <c r="I102" s="110"/>
    </row>
    <row r="103" spans="2:9">
      <c r="B103" s="110"/>
      <c r="C103" s="110"/>
      <c r="D103" s="110"/>
      <c r="E103" s="110"/>
      <c r="F103" s="110"/>
      <c r="G103" s="110"/>
      <c r="H103" s="110"/>
      <c r="I103" s="110"/>
    </row>
    <row r="104" spans="2:9">
      <c r="B104" s="110"/>
      <c r="C104" s="110"/>
      <c r="D104" s="110"/>
      <c r="E104" s="110"/>
      <c r="F104" s="110"/>
      <c r="G104" s="110"/>
      <c r="H104" s="110"/>
      <c r="I104" s="110"/>
    </row>
    <row r="105" spans="2:9">
      <c r="B105" s="110"/>
      <c r="C105" s="110"/>
      <c r="D105" s="110"/>
      <c r="E105" s="110"/>
      <c r="F105" s="110"/>
      <c r="G105" s="110"/>
      <c r="H105" s="110"/>
      <c r="I105" s="110"/>
    </row>
    <row r="106" spans="2:9">
      <c r="B106" s="110"/>
      <c r="C106" s="110"/>
      <c r="D106" s="110"/>
      <c r="E106" s="110"/>
      <c r="F106" s="110"/>
      <c r="G106" s="110"/>
      <c r="H106" s="110"/>
      <c r="I106" s="110"/>
    </row>
    <row r="107" spans="2:9">
      <c r="B107" s="110"/>
      <c r="C107" s="110"/>
      <c r="D107" s="110"/>
      <c r="E107" s="110"/>
      <c r="F107" s="110"/>
      <c r="G107" s="110"/>
      <c r="H107" s="110"/>
      <c r="I107" s="110"/>
    </row>
    <row r="108" spans="2:9">
      <c r="B108" s="110"/>
      <c r="C108" s="110"/>
      <c r="D108" s="110"/>
      <c r="E108" s="110"/>
      <c r="F108" s="110"/>
      <c r="G108" s="110"/>
      <c r="H108" s="110"/>
      <c r="I108" s="110"/>
    </row>
    <row r="109" spans="2:9">
      <c r="B109" s="110"/>
      <c r="C109" s="110"/>
      <c r="D109" s="110"/>
      <c r="E109" s="110"/>
      <c r="F109" s="110"/>
      <c r="G109" s="110"/>
      <c r="H109" s="110"/>
      <c r="I109" s="110"/>
    </row>
    <row r="110" spans="2:9">
      <c r="B110" s="110"/>
      <c r="C110" s="110"/>
      <c r="D110" s="110"/>
      <c r="E110" s="110"/>
      <c r="F110" s="110"/>
      <c r="G110" s="110"/>
      <c r="H110" s="110"/>
      <c r="I110" s="110"/>
    </row>
    <row r="111" spans="2:9">
      <c r="B111" s="110"/>
      <c r="C111" s="110"/>
      <c r="D111" s="110"/>
      <c r="E111" s="110"/>
      <c r="F111" s="110"/>
      <c r="G111" s="110"/>
      <c r="H111" s="110"/>
      <c r="I111" s="110"/>
    </row>
    <row r="112" spans="2:9">
      <c r="B112" s="110"/>
      <c r="C112" s="110"/>
      <c r="D112" s="110"/>
      <c r="E112" s="110"/>
      <c r="F112" s="110"/>
      <c r="G112" s="110"/>
      <c r="H112" s="110"/>
      <c r="I112" s="110"/>
    </row>
    <row r="113" spans="2:9">
      <c r="B113" s="110"/>
      <c r="C113" s="110"/>
      <c r="D113" s="110"/>
      <c r="E113" s="110"/>
      <c r="F113" s="110"/>
      <c r="G113" s="110"/>
      <c r="H113" s="110"/>
      <c r="I113" s="110"/>
    </row>
    <row r="114" spans="2:9">
      <c r="B114" s="110"/>
      <c r="C114" s="110"/>
      <c r="D114" s="110"/>
      <c r="E114" s="110"/>
      <c r="F114" s="110"/>
      <c r="G114" s="110"/>
      <c r="H114" s="110"/>
      <c r="I114" s="110"/>
    </row>
    <row r="115" spans="2:9">
      <c r="B115" s="110"/>
      <c r="C115" s="110"/>
      <c r="D115" s="110"/>
      <c r="E115" s="110"/>
      <c r="F115" s="110"/>
      <c r="G115" s="110"/>
      <c r="H115" s="110"/>
      <c r="I115" s="110"/>
    </row>
    <row r="116" spans="2:9">
      <c r="B116" s="110"/>
      <c r="C116" s="110"/>
      <c r="D116" s="110"/>
      <c r="E116" s="110"/>
      <c r="F116" s="110"/>
      <c r="G116" s="110"/>
      <c r="H116" s="110"/>
      <c r="I116" s="110"/>
    </row>
    <row r="117" spans="2:9">
      <c r="B117" s="110"/>
      <c r="C117" s="110"/>
      <c r="D117" s="110"/>
      <c r="E117" s="110"/>
      <c r="F117" s="110"/>
      <c r="G117" s="110"/>
      <c r="H117" s="110"/>
      <c r="I117" s="110"/>
    </row>
    <row r="118" spans="2:9">
      <c r="B118" s="110"/>
      <c r="C118" s="110"/>
      <c r="D118" s="110"/>
      <c r="E118" s="110"/>
      <c r="F118" s="110"/>
      <c r="G118" s="110"/>
      <c r="H118" s="110"/>
      <c r="I118" s="110"/>
    </row>
    <row r="119" spans="2:9">
      <c r="B119" s="110"/>
      <c r="C119" s="110"/>
      <c r="D119" s="110"/>
      <c r="E119" s="110"/>
      <c r="F119" s="110"/>
      <c r="G119" s="110"/>
      <c r="H119" s="110"/>
      <c r="I119" s="110"/>
    </row>
    <row r="120" spans="2:9">
      <c r="B120" s="110"/>
      <c r="C120" s="110"/>
      <c r="D120" s="110"/>
      <c r="E120" s="110"/>
      <c r="F120" s="110"/>
      <c r="G120" s="110"/>
      <c r="H120" s="110"/>
      <c r="I120" s="110"/>
    </row>
    <row r="121" spans="2:9">
      <c r="B121" s="110"/>
      <c r="C121" s="110"/>
      <c r="D121" s="110"/>
      <c r="E121" s="110"/>
      <c r="F121" s="110"/>
      <c r="G121" s="110"/>
      <c r="H121" s="110"/>
      <c r="I121" s="110"/>
    </row>
    <row r="122" spans="2:9">
      <c r="B122" s="110"/>
      <c r="C122" s="110"/>
      <c r="D122" s="110"/>
      <c r="E122" s="110"/>
      <c r="F122" s="110"/>
      <c r="G122" s="110"/>
      <c r="H122" s="110"/>
      <c r="I122" s="110"/>
    </row>
    <row r="123" spans="2:9">
      <c r="B123" s="110"/>
      <c r="C123" s="110"/>
      <c r="D123" s="110"/>
      <c r="E123" s="110"/>
      <c r="F123" s="110"/>
      <c r="G123" s="110"/>
      <c r="H123" s="110"/>
      <c r="I123" s="110"/>
    </row>
    <row r="124" spans="2:9">
      <c r="B124" s="110"/>
      <c r="C124" s="110"/>
      <c r="D124" s="110"/>
      <c r="E124" s="110"/>
      <c r="F124" s="110"/>
      <c r="G124" s="110"/>
      <c r="H124" s="110"/>
      <c r="I124" s="110"/>
    </row>
    <row r="125" spans="2:9">
      <c r="B125" s="110"/>
      <c r="C125" s="110"/>
      <c r="D125" s="110"/>
      <c r="E125" s="110"/>
      <c r="F125" s="110"/>
      <c r="G125" s="110"/>
      <c r="H125" s="110"/>
      <c r="I125" s="110"/>
    </row>
    <row r="126" spans="2:9">
      <c r="B126" s="110"/>
      <c r="C126" s="110"/>
      <c r="D126" s="110"/>
      <c r="E126" s="110"/>
      <c r="F126" s="110"/>
      <c r="G126" s="110"/>
      <c r="H126" s="110"/>
      <c r="I126" s="110"/>
    </row>
    <row r="127" spans="2:9">
      <c r="B127" s="110"/>
      <c r="C127" s="110"/>
      <c r="D127" s="110"/>
      <c r="E127" s="110"/>
      <c r="F127" s="110"/>
      <c r="G127" s="110"/>
      <c r="H127" s="110"/>
      <c r="I127" s="110"/>
    </row>
    <row r="128" spans="2:9">
      <c r="B128" s="110"/>
      <c r="C128" s="110"/>
      <c r="D128" s="110"/>
      <c r="E128" s="110"/>
      <c r="F128" s="110"/>
      <c r="G128" s="110"/>
      <c r="H128" s="110"/>
      <c r="I128" s="110"/>
    </row>
    <row r="129" spans="2:9">
      <c r="B129" s="110"/>
      <c r="C129" s="110"/>
      <c r="D129" s="110"/>
      <c r="E129" s="110"/>
      <c r="F129" s="110"/>
      <c r="G129" s="110"/>
      <c r="H129" s="110"/>
      <c r="I129" s="110"/>
    </row>
    <row r="130" spans="2:9">
      <c r="B130" s="110"/>
      <c r="C130" s="110"/>
      <c r="D130" s="110"/>
      <c r="E130" s="110"/>
      <c r="F130" s="110"/>
      <c r="G130" s="110"/>
      <c r="H130" s="110"/>
      <c r="I130" s="110"/>
    </row>
    <row r="131" spans="2:9">
      <c r="B131" s="110"/>
      <c r="C131" s="110"/>
      <c r="D131" s="110"/>
      <c r="E131" s="110"/>
      <c r="F131" s="110"/>
      <c r="G131" s="110"/>
      <c r="H131" s="110"/>
      <c r="I131" s="110"/>
    </row>
    <row r="132" spans="2:9">
      <c r="B132" s="110"/>
      <c r="C132" s="110"/>
      <c r="D132" s="110"/>
      <c r="E132" s="110"/>
      <c r="F132" s="110"/>
      <c r="G132" s="110"/>
      <c r="H132" s="110"/>
      <c r="I132" s="110"/>
    </row>
    <row r="133" spans="2:9">
      <c r="B133" s="110"/>
      <c r="C133" s="110"/>
      <c r="D133" s="110"/>
      <c r="E133" s="110"/>
      <c r="F133" s="110"/>
      <c r="G133" s="110"/>
      <c r="H133" s="110"/>
      <c r="I133" s="110"/>
    </row>
    <row r="134" spans="2:9">
      <c r="B134" s="110"/>
      <c r="C134" s="110"/>
      <c r="D134" s="110"/>
      <c r="E134" s="110"/>
      <c r="F134" s="110"/>
      <c r="G134" s="110"/>
      <c r="H134" s="110"/>
      <c r="I134" s="110"/>
    </row>
    <row r="135" spans="2:9">
      <c r="B135" s="110"/>
      <c r="C135" s="110"/>
      <c r="D135" s="110"/>
      <c r="E135" s="110"/>
      <c r="F135" s="110"/>
      <c r="G135" s="110"/>
      <c r="H135" s="110"/>
      <c r="I135" s="110"/>
    </row>
    <row r="136" spans="2:9">
      <c r="B136" s="110"/>
      <c r="C136" s="110"/>
      <c r="D136" s="110"/>
      <c r="E136" s="110"/>
      <c r="F136" s="110"/>
      <c r="G136" s="110"/>
      <c r="H136" s="110"/>
      <c r="I136" s="110"/>
    </row>
    <row r="137" spans="2:9">
      <c r="B137" s="110"/>
      <c r="C137" s="110"/>
      <c r="D137" s="110"/>
      <c r="E137" s="110"/>
      <c r="F137" s="110"/>
      <c r="G137" s="110"/>
      <c r="H137" s="110"/>
      <c r="I137" s="110"/>
    </row>
    <row r="138" spans="2:9">
      <c r="B138" s="110"/>
      <c r="C138" s="110"/>
      <c r="D138" s="110"/>
      <c r="E138" s="110"/>
      <c r="F138" s="110"/>
      <c r="G138" s="110"/>
      <c r="H138" s="110"/>
      <c r="I138" s="110"/>
    </row>
    <row r="139" spans="2:9">
      <c r="B139" s="110"/>
      <c r="C139" s="110"/>
      <c r="D139" s="110"/>
      <c r="E139" s="110"/>
      <c r="F139" s="110"/>
      <c r="G139" s="110"/>
      <c r="H139" s="110"/>
      <c r="I139" s="110"/>
    </row>
    <row r="140" spans="2:9">
      <c r="B140" s="110"/>
      <c r="C140" s="110"/>
      <c r="D140" s="110"/>
      <c r="E140" s="110"/>
      <c r="F140" s="110"/>
      <c r="G140" s="110"/>
      <c r="H140" s="110"/>
      <c r="I140" s="110"/>
    </row>
    <row r="141" spans="2:9">
      <c r="B141" s="110"/>
      <c r="C141" s="110"/>
      <c r="D141" s="110"/>
      <c r="E141" s="110"/>
      <c r="F141" s="110"/>
      <c r="G141" s="110"/>
      <c r="H141" s="110"/>
      <c r="I141" s="110"/>
    </row>
    <row r="142" spans="2:9">
      <c r="B142" s="110"/>
      <c r="C142" s="110"/>
      <c r="D142" s="110"/>
      <c r="E142" s="110"/>
      <c r="F142" s="110"/>
      <c r="G142" s="110"/>
      <c r="H142" s="110"/>
      <c r="I142" s="110"/>
    </row>
    <row r="143" spans="2:9">
      <c r="B143" s="110"/>
      <c r="C143" s="110"/>
      <c r="D143" s="110"/>
      <c r="E143" s="110"/>
      <c r="F143" s="110"/>
      <c r="G143" s="110"/>
      <c r="H143" s="110"/>
      <c r="I143" s="110"/>
    </row>
    <row r="144" spans="2:9">
      <c r="B144" s="110"/>
      <c r="C144" s="110"/>
      <c r="D144" s="110"/>
      <c r="E144" s="110"/>
      <c r="F144" s="110"/>
      <c r="G144" s="110"/>
      <c r="H144" s="110"/>
      <c r="I144" s="110"/>
    </row>
    <row r="145" spans="2:9">
      <c r="B145" s="110"/>
      <c r="C145" s="110"/>
      <c r="D145" s="110"/>
      <c r="E145" s="110"/>
      <c r="F145" s="110"/>
      <c r="G145" s="110"/>
      <c r="H145" s="110"/>
      <c r="I145" s="110"/>
    </row>
    <row r="146" spans="2:9">
      <c r="B146" s="110"/>
      <c r="C146" s="110"/>
      <c r="D146" s="110"/>
      <c r="E146" s="110"/>
      <c r="F146" s="110"/>
      <c r="G146" s="110"/>
      <c r="H146" s="110"/>
      <c r="I146" s="110"/>
    </row>
    <row r="147" spans="2:9">
      <c r="B147" s="110"/>
      <c r="C147" s="110"/>
      <c r="D147" s="110"/>
      <c r="E147" s="110"/>
      <c r="F147" s="110"/>
      <c r="G147" s="110"/>
      <c r="H147" s="110"/>
      <c r="I147" s="110"/>
    </row>
    <row r="148" spans="2:9">
      <c r="B148" s="110"/>
      <c r="C148" s="110"/>
      <c r="D148" s="110"/>
      <c r="E148" s="110"/>
      <c r="F148" s="110"/>
      <c r="G148" s="110"/>
      <c r="H148" s="110"/>
      <c r="I148" s="110"/>
    </row>
    <row r="149" spans="2:9">
      <c r="B149" s="110"/>
      <c r="C149" s="110"/>
      <c r="D149" s="110"/>
      <c r="E149" s="110"/>
      <c r="F149" s="110"/>
      <c r="G149" s="110"/>
      <c r="H149" s="110"/>
      <c r="I149" s="1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A08C9-52D0-4DEB-9381-520BE5895B92}">
  <dimension ref="A1:H246"/>
  <sheetViews>
    <sheetView workbookViewId="0">
      <selection activeCell="B1" sqref="B1"/>
    </sheetView>
  </sheetViews>
  <sheetFormatPr defaultColWidth="9.140625" defaultRowHeight="12.75"/>
  <cols>
    <col min="1" max="1" width="9.140625" style="137"/>
    <col min="2" max="2" width="17.5703125" style="137" bestFit="1" customWidth="1"/>
    <col min="3" max="3" width="24.7109375" style="137" bestFit="1" customWidth="1"/>
    <col min="4" max="4" width="16.5703125" style="137" bestFit="1" customWidth="1"/>
    <col min="5" max="5" width="17.5703125" style="137" bestFit="1" customWidth="1"/>
    <col min="6" max="7" width="9.140625" style="137"/>
    <col min="8" max="8" width="11.7109375" style="137" bestFit="1" customWidth="1"/>
    <col min="9" max="16384" width="9.140625" style="137"/>
  </cols>
  <sheetData>
    <row r="1" spans="1:8" ht="15">
      <c r="A1" s="57" t="s">
        <v>0</v>
      </c>
      <c r="B1" s="135" t="s">
        <v>107</v>
      </c>
      <c r="C1" s="135"/>
    </row>
    <row r="2" spans="1:8" ht="15">
      <c r="A2" s="57" t="s">
        <v>1</v>
      </c>
      <c r="B2" s="135" t="s">
        <v>13</v>
      </c>
      <c r="C2" s="135"/>
    </row>
    <row r="3" spans="1:8" ht="15">
      <c r="A3" s="57" t="s">
        <v>2</v>
      </c>
      <c r="B3" s="135" t="s">
        <v>9</v>
      </c>
      <c r="C3" s="135"/>
    </row>
    <row r="4" spans="1:8" ht="15">
      <c r="A4" s="57" t="s">
        <v>3</v>
      </c>
      <c r="B4" s="135"/>
      <c r="C4" s="135"/>
    </row>
    <row r="5" spans="1:8" ht="15">
      <c r="A5" s="135"/>
      <c r="B5" s="135"/>
      <c r="C5" s="135"/>
    </row>
    <row r="6" spans="1:8" ht="15">
      <c r="A6" s="135"/>
      <c r="B6" s="135"/>
      <c r="C6" s="135"/>
    </row>
    <row r="7" spans="1:8" ht="15">
      <c r="A7" s="59"/>
      <c r="B7" s="138" t="s">
        <v>12</v>
      </c>
      <c r="C7" s="60" t="s">
        <v>8</v>
      </c>
      <c r="D7" s="60" t="s">
        <v>55</v>
      </c>
      <c r="E7" s="138" t="s">
        <v>29</v>
      </c>
      <c r="F7" s="138" t="s">
        <v>11</v>
      </c>
      <c r="G7" s="146" t="s">
        <v>31</v>
      </c>
    </row>
    <row r="8" spans="1:8" ht="15">
      <c r="A8" s="120">
        <v>42094</v>
      </c>
      <c r="B8" s="143">
        <v>168.35607660169811</v>
      </c>
      <c r="C8" s="144">
        <v>58.343858338999901</v>
      </c>
      <c r="D8" s="144">
        <v>36.224353817789307</v>
      </c>
      <c r="E8" s="143">
        <v>36.818871000000001</v>
      </c>
      <c r="F8" s="145">
        <v>16.297944000000001</v>
      </c>
      <c r="G8" s="145">
        <v>20.671049444908903</v>
      </c>
      <c r="H8" s="144"/>
    </row>
    <row r="9" spans="1:8" ht="15">
      <c r="A9" s="120">
        <v>42185</v>
      </c>
      <c r="B9" s="143">
        <v>173.18407447863962</v>
      </c>
      <c r="C9" s="144">
        <v>59.9124960199998</v>
      </c>
      <c r="D9" s="144">
        <v>37.620107658436908</v>
      </c>
      <c r="E9" s="143">
        <v>37.345156000000003</v>
      </c>
      <c r="F9" s="145">
        <v>16.082895000000001</v>
      </c>
      <c r="G9" s="145">
        <v>22.223419800202898</v>
      </c>
      <c r="H9" s="144"/>
    </row>
    <row r="10" spans="1:8" ht="15">
      <c r="A10" s="120">
        <v>42277</v>
      </c>
      <c r="B10" s="143">
        <v>184.321231890305</v>
      </c>
      <c r="C10" s="144">
        <v>57.541351574999901</v>
      </c>
      <c r="D10" s="144">
        <v>38.747151735793203</v>
      </c>
      <c r="E10" s="143">
        <v>49.630186888519795</v>
      </c>
      <c r="F10" s="145">
        <v>16.067692000000001</v>
      </c>
      <c r="G10" s="145">
        <v>22.334849690992101</v>
      </c>
      <c r="H10" s="144"/>
    </row>
    <row r="11" spans="1:8" ht="15">
      <c r="A11" s="120">
        <v>42369</v>
      </c>
      <c r="B11" s="143">
        <v>181.77461363791241</v>
      </c>
      <c r="C11" s="144">
        <v>54.7036504209998</v>
      </c>
      <c r="D11" s="144">
        <v>40.239173334664905</v>
      </c>
      <c r="E11" s="143">
        <v>48.6940580724699</v>
      </c>
      <c r="F11" s="145">
        <v>15.601449000000001</v>
      </c>
      <c r="G11" s="145">
        <v>22.536282809777795</v>
      </c>
      <c r="H11" s="147"/>
    </row>
    <row r="12" spans="1:8" ht="15">
      <c r="A12" s="120">
        <v>42460</v>
      </c>
      <c r="B12" s="143">
        <v>181.39711253194531</v>
      </c>
      <c r="C12" s="144">
        <v>55.608609661999999</v>
      </c>
      <c r="D12" s="144">
        <v>40.125939778168096</v>
      </c>
      <c r="E12" s="143">
        <v>47.783506130599797</v>
      </c>
      <c r="F12" s="145">
        <v>15.296469999999999</v>
      </c>
      <c r="G12" s="145">
        <v>22.582586961177405</v>
      </c>
      <c r="H12" s="147"/>
    </row>
    <row r="13" spans="1:8" ht="15">
      <c r="A13" s="120">
        <v>42551</v>
      </c>
      <c r="B13" s="143">
        <v>186.2175593108895</v>
      </c>
      <c r="C13" s="144">
        <v>57.542127375999804</v>
      </c>
      <c r="D13" s="144">
        <v>41.603067961417295</v>
      </c>
      <c r="E13" s="143">
        <v>48.377361575549806</v>
      </c>
      <c r="F13" s="145">
        <v>15.44679</v>
      </c>
      <c r="G13" s="145">
        <v>23.2482123979226</v>
      </c>
      <c r="H13" s="147"/>
    </row>
    <row r="14" spans="1:8" ht="15">
      <c r="A14" s="120">
        <v>42643</v>
      </c>
      <c r="B14" s="143">
        <v>188.1616584555498</v>
      </c>
      <c r="C14" s="144">
        <v>56.127722126000002</v>
      </c>
      <c r="D14" s="144">
        <v>43.612398410092496</v>
      </c>
      <c r="E14" s="143">
        <v>49.142183264519801</v>
      </c>
      <c r="F14" s="145">
        <v>15.466794</v>
      </c>
      <c r="G14" s="145">
        <v>23.812560654937499</v>
      </c>
      <c r="H14" s="147"/>
    </row>
    <row r="15" spans="1:8" ht="15">
      <c r="A15" s="120">
        <v>42735</v>
      </c>
      <c r="B15" s="143">
        <v>188.19066127890551</v>
      </c>
      <c r="C15" s="144">
        <v>53.106899708</v>
      </c>
      <c r="D15" s="144">
        <v>45.968872404396599</v>
      </c>
      <c r="E15" s="143">
        <v>49.615266099429903</v>
      </c>
      <c r="F15" s="145">
        <v>15.375239370969901</v>
      </c>
      <c r="G15" s="145">
        <v>24.124383696109106</v>
      </c>
      <c r="H15" s="147"/>
    </row>
    <row r="16" spans="1:8" ht="15">
      <c r="A16" s="120">
        <v>42825</v>
      </c>
      <c r="B16" s="143">
        <v>190.93584828690749</v>
      </c>
      <c r="C16" s="144">
        <v>55.088796027000001</v>
      </c>
      <c r="D16" s="144">
        <v>47.025188434133199</v>
      </c>
      <c r="E16" s="143">
        <v>48.995070543669797</v>
      </c>
      <c r="F16" s="145">
        <v>15.218444103029899</v>
      </c>
      <c r="G16" s="145">
        <v>24.608349179074597</v>
      </c>
      <c r="H16" s="147"/>
    </row>
    <row r="17" spans="1:8" ht="15">
      <c r="A17" s="120">
        <v>42916</v>
      </c>
      <c r="B17" s="143">
        <v>200.31087167774893</v>
      </c>
      <c r="C17" s="144">
        <v>58.114147208999903</v>
      </c>
      <c r="D17" s="144">
        <v>51.065751693511608</v>
      </c>
      <c r="E17" s="143">
        <v>50.2531140948999</v>
      </c>
      <c r="F17" s="145">
        <v>15.3308265435699</v>
      </c>
      <c r="G17" s="145">
        <v>25.547032136767598</v>
      </c>
      <c r="H17" s="147"/>
    </row>
    <row r="18" spans="1:8" ht="15">
      <c r="A18" s="120">
        <v>43008</v>
      </c>
      <c r="B18" s="143">
        <v>204.71826990869681</v>
      </c>
      <c r="C18" s="144">
        <v>57.657151624317805</v>
      </c>
      <c r="D18" s="144">
        <v>56.684325202993101</v>
      </c>
      <c r="E18" s="143">
        <v>49.170258617369797</v>
      </c>
      <c r="F18" s="145">
        <v>15.1527323927899</v>
      </c>
      <c r="G18" s="145">
        <v>26.053802071226201</v>
      </c>
      <c r="H18" s="147"/>
    </row>
    <row r="19" spans="1:8" ht="15">
      <c r="A19" s="120">
        <v>43100</v>
      </c>
      <c r="B19" s="143">
        <v>216.5432848804295</v>
      </c>
      <c r="C19" s="144">
        <v>67.163324386229803</v>
      </c>
      <c r="D19" s="144">
        <v>58.63090104338</v>
      </c>
      <c r="E19" s="143">
        <v>49.194173504979794</v>
      </c>
      <c r="F19" s="145">
        <v>14.6565976641399</v>
      </c>
      <c r="G19" s="145">
        <v>26.898288281699998</v>
      </c>
      <c r="H19" s="147"/>
    </row>
    <row r="20" spans="1:8" ht="15">
      <c r="A20" s="120">
        <v>43190</v>
      </c>
      <c r="B20" s="143">
        <v>219.52736006034456</v>
      </c>
      <c r="C20" s="144">
        <v>69.823780235630792</v>
      </c>
      <c r="D20" s="144">
        <v>59.752337133653803</v>
      </c>
      <c r="E20" s="143">
        <v>48.068449878429796</v>
      </c>
      <c r="F20" s="145">
        <v>14.396443</v>
      </c>
      <c r="G20" s="145">
        <v>27.486349812630202</v>
      </c>
      <c r="H20" s="147"/>
    </row>
    <row r="21" spans="1:8" ht="15">
      <c r="A21" s="120">
        <v>43281</v>
      </c>
      <c r="B21" s="143">
        <v>226.68189148012513</v>
      </c>
      <c r="C21" s="144">
        <v>73.106939069799807</v>
      </c>
      <c r="D21" s="144">
        <v>62.322979825499701</v>
      </c>
      <c r="E21" s="143">
        <v>48.625045841359899</v>
      </c>
      <c r="F21" s="145">
        <v>14.526584</v>
      </c>
      <c r="G21" s="145">
        <v>28.100342743465703</v>
      </c>
      <c r="H21" s="147"/>
    </row>
    <row r="22" spans="1:8" ht="15">
      <c r="A22" s="120">
        <v>43373</v>
      </c>
      <c r="B22" s="143">
        <v>229.92209569323452</v>
      </c>
      <c r="C22" s="144">
        <v>73.412973531800006</v>
      </c>
      <c r="D22" s="144">
        <v>65.074958955698705</v>
      </c>
      <c r="E22" s="143">
        <v>48.361980594599899</v>
      </c>
      <c r="F22" s="145">
        <v>14.567054182129898</v>
      </c>
      <c r="G22" s="145">
        <v>28.505128429006003</v>
      </c>
      <c r="H22" s="147"/>
    </row>
    <row r="23" spans="1:8" ht="15">
      <c r="A23" s="120">
        <v>43465</v>
      </c>
      <c r="B23" s="143">
        <v>239.99517299792183</v>
      </c>
      <c r="C23" s="144">
        <v>71.095642095099706</v>
      </c>
      <c r="D23" s="144">
        <v>69.665886981173799</v>
      </c>
      <c r="E23" s="143">
        <v>56.376341615179903</v>
      </c>
      <c r="F23" s="145">
        <v>14.2565266318499</v>
      </c>
      <c r="G23" s="145">
        <v>28.600775674618497</v>
      </c>
      <c r="H23" s="147"/>
    </row>
    <row r="24" spans="1:8" ht="15">
      <c r="A24" s="120">
        <v>43555</v>
      </c>
      <c r="B24" s="143">
        <v>246.39926826421492</v>
      </c>
      <c r="C24" s="144">
        <v>78.063994895099682</v>
      </c>
      <c r="D24" s="144">
        <v>70.468401886758002</v>
      </c>
      <c r="E24" s="143">
        <v>55.820811871329894</v>
      </c>
      <c r="F24" s="145">
        <v>14.1221442544699</v>
      </c>
      <c r="G24" s="145">
        <v>27.923915356557401</v>
      </c>
      <c r="H24" s="147"/>
    </row>
    <row r="25" spans="1:8" ht="15">
      <c r="A25" s="120">
        <v>43646</v>
      </c>
      <c r="B25" s="143">
        <v>255.61135587112611</v>
      </c>
      <c r="C25" s="144">
        <v>81.258003649579692</v>
      </c>
      <c r="D25" s="144">
        <v>73.755259575651408</v>
      </c>
      <c r="E25" s="143">
        <v>57.428294822949901</v>
      </c>
      <c r="F25" s="145">
        <v>14.226766</v>
      </c>
      <c r="G25" s="145">
        <v>28.943031822945102</v>
      </c>
      <c r="H25" s="147"/>
    </row>
    <row r="26" spans="1:8" ht="15">
      <c r="A26" s="120">
        <v>43738</v>
      </c>
      <c r="B26" s="143">
        <v>259.0610338704447</v>
      </c>
      <c r="C26" s="144">
        <v>80.691462862689605</v>
      </c>
      <c r="D26" s="144">
        <v>76.735191555103299</v>
      </c>
      <c r="E26" s="143">
        <v>58.194950814129896</v>
      </c>
      <c r="F26" s="145">
        <v>14.142936112649899</v>
      </c>
      <c r="G26" s="145">
        <v>29.296492525872004</v>
      </c>
      <c r="H26" s="147"/>
    </row>
    <row r="27" spans="1:8" ht="15">
      <c r="A27" s="120">
        <v>43830</v>
      </c>
      <c r="B27" s="143">
        <v>265.89445610761578</v>
      </c>
      <c r="C27" s="144">
        <v>79.939039978779789</v>
      </c>
      <c r="D27" s="144">
        <v>82.684400874398605</v>
      </c>
      <c r="E27" s="143">
        <v>58.328013267239896</v>
      </c>
      <c r="F27" s="145">
        <v>13.992424457479899</v>
      </c>
      <c r="G27" s="145">
        <v>30.950577529717599</v>
      </c>
      <c r="H27" s="147"/>
    </row>
    <row r="28" spans="1:8" ht="15">
      <c r="A28" s="120">
        <v>43921</v>
      </c>
      <c r="B28" s="143">
        <v>267.06679062658736</v>
      </c>
      <c r="C28" s="144">
        <v>81.276832857166994</v>
      </c>
      <c r="D28" s="144">
        <v>83.294628087341792</v>
      </c>
      <c r="E28" s="143">
        <v>57.037293015449904</v>
      </c>
      <c r="F28" s="145">
        <v>13.8676955846399</v>
      </c>
      <c r="G28" s="145">
        <v>31.590341081988807</v>
      </c>
      <c r="H28" s="147"/>
    </row>
    <row r="29" spans="1:8" ht="15">
      <c r="A29" s="120">
        <v>44012</v>
      </c>
      <c r="B29" s="143">
        <v>269.55147539851725</v>
      </c>
      <c r="C29" s="144">
        <v>82.585903847443902</v>
      </c>
      <c r="D29" s="144">
        <v>84.913336808790604</v>
      </c>
      <c r="E29" s="143">
        <v>56.474707365249898</v>
      </c>
      <c r="F29" s="145">
        <v>13.789763899169898</v>
      </c>
      <c r="G29" s="145">
        <v>31.787763477862903</v>
      </c>
      <c r="H29" s="147"/>
    </row>
    <row r="30" spans="1:8" ht="15">
      <c r="A30" s="120">
        <v>44104</v>
      </c>
      <c r="B30" s="143">
        <v>271.89767465325389</v>
      </c>
      <c r="C30" s="144">
        <v>82.888514029089606</v>
      </c>
      <c r="D30" s="144">
        <v>86.377877083451096</v>
      </c>
      <c r="E30" s="143">
        <v>56.920943965829906</v>
      </c>
      <c r="F30" s="145">
        <v>13.5651612330698</v>
      </c>
      <c r="G30" s="145">
        <v>32.145178341813498</v>
      </c>
      <c r="H30" s="147"/>
    </row>
    <row r="31" spans="1:8" ht="15">
      <c r="A31" s="120">
        <v>44196</v>
      </c>
      <c r="B31" s="143">
        <v>273.21070695314756</v>
      </c>
      <c r="C31" s="144">
        <v>80.604821155259586</v>
      </c>
      <c r="D31" s="144">
        <v>89.159854813062992</v>
      </c>
      <c r="E31" s="143">
        <v>57.329794784009806</v>
      </c>
      <c r="F31" s="145">
        <v>13.1157599656499</v>
      </c>
      <c r="G31" s="145">
        <v>33.000476235165294</v>
      </c>
      <c r="H31" s="147"/>
    </row>
    <row r="32" spans="1:8" ht="15">
      <c r="A32" s="120">
        <v>44286</v>
      </c>
      <c r="B32" s="143">
        <v>274.20026530544101</v>
      </c>
      <c r="C32" s="144">
        <v>80.520082508859502</v>
      </c>
      <c r="D32" s="144">
        <v>91.172880755465911</v>
      </c>
      <c r="E32" s="143">
        <v>57.661875038109805</v>
      </c>
      <c r="F32" s="145">
        <v>12.36818574344</v>
      </c>
      <c r="G32" s="145">
        <v>32.477241259565794</v>
      </c>
      <c r="H32" s="147"/>
    </row>
    <row r="33" spans="1:8" ht="15">
      <c r="A33" s="120">
        <v>44377</v>
      </c>
      <c r="B33" s="143">
        <v>285.79784106560436</v>
      </c>
      <c r="C33" s="144">
        <v>84.48733611791971</v>
      </c>
      <c r="D33" s="144">
        <v>99.399528075021323</v>
      </c>
      <c r="E33" s="143">
        <v>59.8722689958499</v>
      </c>
      <c r="F33" s="145">
        <v>12.426152701469999</v>
      </c>
      <c r="G33" s="145">
        <v>29.612555175343399</v>
      </c>
      <c r="H33" s="147"/>
    </row>
    <row r="34" spans="1:8" ht="15">
      <c r="A34" s="120">
        <v>44469</v>
      </c>
      <c r="B34" s="143">
        <v>288.61893761919259</v>
      </c>
      <c r="C34" s="144">
        <v>84.169993849509794</v>
      </c>
      <c r="D34" s="144">
        <v>101.1498162989906</v>
      </c>
      <c r="E34" s="143">
        <v>60.710918503859901</v>
      </c>
      <c r="F34" s="145">
        <v>12.427389004429902</v>
      </c>
      <c r="G34" s="145">
        <v>30.160819962402396</v>
      </c>
      <c r="H34" s="147"/>
    </row>
    <row r="35" spans="1:8" ht="15">
      <c r="A35" s="120">
        <v>44561</v>
      </c>
      <c r="B35" s="143">
        <v>292.93359123024038</v>
      </c>
      <c r="C35" s="144">
        <v>82.599679316109402</v>
      </c>
      <c r="D35" s="144">
        <v>106.16378511558482</v>
      </c>
      <c r="E35" s="143">
        <v>60.662261065929904</v>
      </c>
      <c r="F35" s="145">
        <v>12.2887886385599</v>
      </c>
      <c r="G35" s="145">
        <v>31.219077094056395</v>
      </c>
      <c r="H35" s="147"/>
    </row>
    <row r="36" spans="1:8" ht="15">
      <c r="A36" s="120">
        <v>44651</v>
      </c>
      <c r="B36" s="143">
        <v>295.33227490222242</v>
      </c>
      <c r="C36" s="144">
        <v>85.110793623499688</v>
      </c>
      <c r="D36" s="144">
        <v>105.59487599663331</v>
      </c>
      <c r="E36" s="143">
        <v>61.612350285989798</v>
      </c>
      <c r="F36" s="145">
        <v>11.476663476300001</v>
      </c>
      <c r="G36" s="145">
        <v>31.537591519799602</v>
      </c>
      <c r="H36" s="147"/>
    </row>
    <row r="37" spans="1:8" ht="15">
      <c r="A37" s="120">
        <v>44742</v>
      </c>
      <c r="B37" s="143">
        <v>302.79215889931652</v>
      </c>
      <c r="C37" s="144">
        <v>88.793551125169998</v>
      </c>
      <c r="D37" s="144">
        <v>107.28912706566479</v>
      </c>
      <c r="E37" s="143">
        <v>62.772417083089906</v>
      </c>
      <c r="F37" s="145">
        <v>11.33961868484</v>
      </c>
      <c r="G37" s="145">
        <v>32.597444940551803</v>
      </c>
      <c r="H37" s="147"/>
    </row>
    <row r="38" spans="1:8" ht="15">
      <c r="A38" s="120">
        <v>44834</v>
      </c>
      <c r="B38" s="143">
        <v>299.1971333380564</v>
      </c>
      <c r="C38" s="144">
        <v>85.764214064970005</v>
      </c>
      <c r="D38" s="144">
        <v>108.35546681690469</v>
      </c>
      <c r="E38" s="143">
        <v>61.97433921164999</v>
      </c>
      <c r="F38" s="145">
        <v>10.499990928500001</v>
      </c>
      <c r="G38" s="145">
        <v>32.603122316031701</v>
      </c>
      <c r="H38" s="147"/>
    </row>
    <row r="39" spans="1:8" ht="15">
      <c r="A39" s="120">
        <v>44926</v>
      </c>
      <c r="B39" s="143">
        <v>296.74140084307339</v>
      </c>
      <c r="C39" s="144">
        <v>80.993642575069899</v>
      </c>
      <c r="D39" s="144">
        <v>112.1396669300796</v>
      </c>
      <c r="E39" s="143">
        <v>61.421513468359805</v>
      </c>
      <c r="F39" s="145">
        <v>9.7874277671799987</v>
      </c>
      <c r="G39" s="145">
        <v>32.399150102384098</v>
      </c>
      <c r="H39" s="147"/>
    </row>
    <row r="40" spans="1:8" ht="15">
      <c r="A40" s="120">
        <v>45016</v>
      </c>
      <c r="B40" s="143">
        <v>292.92365555866905</v>
      </c>
      <c r="C40" s="144">
        <v>80.805604929959614</v>
      </c>
      <c r="D40" s="144">
        <v>110.48381266298961</v>
      </c>
      <c r="E40" s="143">
        <v>60.3203978894798</v>
      </c>
      <c r="F40" s="145">
        <v>9.3184249999999995</v>
      </c>
      <c r="G40" s="145">
        <v>31.99541507624</v>
      </c>
      <c r="H40" s="147"/>
    </row>
    <row r="41" spans="1:8" ht="15">
      <c r="A41" s="120">
        <v>45107</v>
      </c>
      <c r="B41" s="143">
        <v>297.76632867428464</v>
      </c>
      <c r="C41" s="144">
        <v>82.818481731959807</v>
      </c>
      <c r="D41" s="144">
        <v>112.63093304607642</v>
      </c>
      <c r="E41" s="143">
        <v>60.8753326846699</v>
      </c>
      <c r="F41" s="145">
        <v>9.1851280000000006</v>
      </c>
      <c r="G41" s="145">
        <v>32.256453211578496</v>
      </c>
      <c r="H41" s="147"/>
    </row>
    <row r="44" spans="1:8">
      <c r="B44" s="139"/>
      <c r="C44" s="139"/>
      <c r="E44" s="139"/>
    </row>
    <row r="45" spans="1:8">
      <c r="B45" s="139"/>
      <c r="C45" s="139"/>
      <c r="E45" s="139"/>
    </row>
    <row r="46" spans="1:8">
      <c r="B46" s="139"/>
      <c r="C46" s="139"/>
      <c r="E46" s="139"/>
    </row>
    <row r="47" spans="1:8">
      <c r="B47" s="139"/>
      <c r="C47" s="139"/>
      <c r="E47" s="139"/>
    </row>
    <row r="48" spans="1:8">
      <c r="B48" s="139"/>
      <c r="C48" s="139"/>
      <c r="E48" s="139"/>
    </row>
    <row r="49" spans="2:5">
      <c r="B49" s="139"/>
      <c r="C49" s="139"/>
      <c r="E49" s="139"/>
    </row>
    <row r="50" spans="2:5">
      <c r="B50" s="139"/>
      <c r="C50" s="139"/>
      <c r="E50" s="139"/>
    </row>
    <row r="51" spans="2:5">
      <c r="B51" s="139"/>
      <c r="C51" s="139"/>
      <c r="E51" s="139"/>
    </row>
    <row r="52" spans="2:5">
      <c r="B52" s="139"/>
      <c r="C52" s="139"/>
      <c r="E52" s="139"/>
    </row>
    <row r="53" spans="2:5">
      <c r="B53" s="139"/>
      <c r="C53" s="139"/>
      <c r="E53" s="139"/>
    </row>
    <row r="54" spans="2:5">
      <c r="B54" s="139"/>
      <c r="C54" s="139"/>
      <c r="E54" s="139"/>
    </row>
    <row r="55" spans="2:5">
      <c r="B55" s="139"/>
      <c r="C55" s="139"/>
      <c r="E55" s="139"/>
    </row>
    <row r="56" spans="2:5">
      <c r="B56" s="139"/>
      <c r="C56" s="139"/>
      <c r="E56" s="139"/>
    </row>
    <row r="57" spans="2:5">
      <c r="B57" s="139"/>
      <c r="C57" s="139"/>
      <c r="E57" s="139"/>
    </row>
    <row r="58" spans="2:5">
      <c r="B58" s="139"/>
      <c r="C58" s="139"/>
      <c r="E58" s="139"/>
    </row>
    <row r="59" spans="2:5">
      <c r="B59" s="139"/>
      <c r="C59" s="139"/>
      <c r="E59" s="139"/>
    </row>
    <row r="60" spans="2:5">
      <c r="B60" s="139"/>
      <c r="C60" s="139"/>
      <c r="E60" s="139"/>
    </row>
    <row r="61" spans="2:5">
      <c r="B61" s="139"/>
      <c r="C61" s="139"/>
      <c r="E61" s="139"/>
    </row>
    <row r="62" spans="2:5">
      <c r="B62" s="139"/>
      <c r="C62" s="139"/>
      <c r="E62" s="139"/>
    </row>
    <row r="63" spans="2:5">
      <c r="B63" s="139"/>
      <c r="C63" s="139"/>
      <c r="E63" s="139"/>
    </row>
    <row r="64" spans="2:5">
      <c r="B64" s="139"/>
      <c r="C64" s="139"/>
      <c r="E64" s="139"/>
    </row>
    <row r="65" spans="2:5">
      <c r="B65" s="139"/>
      <c r="C65" s="139"/>
      <c r="E65" s="139"/>
    </row>
    <row r="66" spans="2:5">
      <c r="B66" s="139"/>
      <c r="C66" s="139"/>
      <c r="E66" s="139"/>
    </row>
    <row r="67" spans="2:5">
      <c r="B67" s="139"/>
      <c r="C67" s="139"/>
      <c r="E67" s="139"/>
    </row>
    <row r="68" spans="2:5">
      <c r="B68" s="139"/>
      <c r="C68" s="139"/>
      <c r="E68" s="139"/>
    </row>
    <row r="69" spans="2:5">
      <c r="B69" s="139"/>
      <c r="C69" s="139"/>
      <c r="E69" s="139"/>
    </row>
    <row r="70" spans="2:5">
      <c r="B70" s="139"/>
      <c r="C70" s="139"/>
      <c r="E70" s="139"/>
    </row>
    <row r="71" spans="2:5">
      <c r="B71" s="139"/>
      <c r="C71" s="139"/>
      <c r="E71" s="139"/>
    </row>
    <row r="72" spans="2:5">
      <c r="B72" s="139"/>
      <c r="C72" s="139"/>
      <c r="E72" s="139"/>
    </row>
    <row r="73" spans="2:5">
      <c r="B73" s="139"/>
      <c r="C73" s="139"/>
      <c r="E73" s="139"/>
    </row>
    <row r="74" spans="2:5">
      <c r="B74" s="139"/>
      <c r="C74" s="139"/>
      <c r="E74" s="139"/>
    </row>
    <row r="75" spans="2:5">
      <c r="B75" s="139"/>
      <c r="C75" s="139"/>
      <c r="E75" s="139"/>
    </row>
    <row r="76" spans="2:5">
      <c r="B76" s="139"/>
      <c r="C76" s="139"/>
      <c r="E76" s="139"/>
    </row>
    <row r="77" spans="2:5">
      <c r="B77" s="139"/>
      <c r="C77" s="139"/>
      <c r="E77" s="139"/>
    </row>
    <row r="78" spans="2:5">
      <c r="B78" s="139"/>
      <c r="C78" s="139"/>
      <c r="E78" s="139"/>
    </row>
    <row r="79" spans="2:5">
      <c r="B79" s="139"/>
      <c r="C79" s="139"/>
      <c r="E79" s="139"/>
    </row>
    <row r="80" spans="2:5">
      <c r="B80" s="139"/>
      <c r="C80" s="139"/>
      <c r="E80" s="139"/>
    </row>
    <row r="81" spans="2:5">
      <c r="B81" s="139"/>
      <c r="C81" s="139"/>
      <c r="E81" s="139"/>
    </row>
    <row r="82" spans="2:5">
      <c r="B82" s="139"/>
      <c r="C82" s="139"/>
      <c r="E82" s="139"/>
    </row>
    <row r="83" spans="2:5">
      <c r="B83" s="139"/>
      <c r="C83" s="139"/>
      <c r="E83" s="139"/>
    </row>
    <row r="84" spans="2:5">
      <c r="B84" s="139"/>
      <c r="C84" s="139"/>
      <c r="E84" s="139"/>
    </row>
    <row r="85" spans="2:5">
      <c r="B85" s="139"/>
      <c r="C85" s="139"/>
      <c r="E85" s="139"/>
    </row>
    <row r="86" spans="2:5">
      <c r="B86" s="139"/>
      <c r="C86" s="139"/>
      <c r="E86" s="139"/>
    </row>
    <row r="87" spans="2:5">
      <c r="B87" s="139"/>
      <c r="C87" s="139"/>
      <c r="E87" s="139"/>
    </row>
    <row r="88" spans="2:5">
      <c r="B88" s="139"/>
      <c r="C88" s="139"/>
      <c r="E88" s="139"/>
    </row>
    <row r="89" spans="2:5">
      <c r="B89" s="139"/>
      <c r="C89" s="139"/>
      <c r="E89" s="139"/>
    </row>
    <row r="90" spans="2:5">
      <c r="B90" s="139"/>
      <c r="C90" s="139"/>
      <c r="E90" s="139"/>
    </row>
    <row r="91" spans="2:5">
      <c r="B91" s="139"/>
      <c r="C91" s="139"/>
      <c r="E91" s="139"/>
    </row>
    <row r="92" spans="2:5">
      <c r="B92" s="139"/>
      <c r="C92" s="139"/>
      <c r="E92" s="139"/>
    </row>
    <row r="93" spans="2:5">
      <c r="B93" s="139"/>
      <c r="C93" s="139"/>
      <c r="E93" s="139"/>
    </row>
    <row r="94" spans="2:5">
      <c r="B94" s="139"/>
      <c r="C94" s="139"/>
      <c r="E94" s="139"/>
    </row>
    <row r="95" spans="2:5">
      <c r="B95" s="139"/>
      <c r="C95" s="139"/>
      <c r="E95" s="139"/>
    </row>
    <row r="96" spans="2:5">
      <c r="B96" s="139"/>
      <c r="C96" s="139"/>
      <c r="E96" s="139"/>
    </row>
    <row r="97" spans="2:5">
      <c r="B97" s="139"/>
      <c r="C97" s="139"/>
      <c r="E97" s="139"/>
    </row>
    <row r="98" spans="2:5">
      <c r="B98" s="139"/>
      <c r="C98" s="139"/>
      <c r="E98" s="139"/>
    </row>
    <row r="99" spans="2:5">
      <c r="B99" s="139"/>
      <c r="C99" s="139"/>
      <c r="E99" s="139"/>
    </row>
    <row r="100" spans="2:5">
      <c r="B100" s="139"/>
      <c r="C100" s="139"/>
      <c r="E100" s="139"/>
    </row>
    <row r="101" spans="2:5">
      <c r="B101" s="139"/>
      <c r="C101" s="139"/>
      <c r="E101" s="139"/>
    </row>
    <row r="102" spans="2:5">
      <c r="B102" s="139"/>
      <c r="C102" s="139"/>
      <c r="E102" s="139"/>
    </row>
    <row r="103" spans="2:5">
      <c r="B103" s="139"/>
      <c r="C103" s="139"/>
      <c r="E103" s="139"/>
    </row>
    <row r="104" spans="2:5">
      <c r="B104" s="139"/>
      <c r="C104" s="139"/>
      <c r="E104" s="139"/>
    </row>
    <row r="105" spans="2:5">
      <c r="B105" s="139"/>
      <c r="C105" s="139"/>
      <c r="E105" s="139"/>
    </row>
    <row r="106" spans="2:5">
      <c r="B106" s="139"/>
      <c r="C106" s="139"/>
      <c r="E106" s="139"/>
    </row>
    <row r="107" spans="2:5">
      <c r="B107" s="139"/>
      <c r="C107" s="139"/>
      <c r="E107" s="139"/>
    </row>
    <row r="108" spans="2:5">
      <c r="B108" s="139"/>
      <c r="C108" s="139"/>
      <c r="E108" s="139"/>
    </row>
    <row r="109" spans="2:5">
      <c r="B109" s="139"/>
      <c r="C109" s="139"/>
      <c r="E109" s="139"/>
    </row>
    <row r="110" spans="2:5">
      <c r="B110" s="139"/>
      <c r="C110" s="139"/>
      <c r="E110" s="139"/>
    </row>
    <row r="111" spans="2:5">
      <c r="B111" s="139"/>
      <c r="C111" s="139"/>
      <c r="E111" s="139"/>
    </row>
    <row r="112" spans="2:5">
      <c r="B112" s="139"/>
      <c r="C112" s="139"/>
      <c r="E112" s="139"/>
    </row>
    <row r="113" spans="2:5">
      <c r="B113" s="139"/>
      <c r="C113" s="139"/>
      <c r="E113" s="139"/>
    </row>
    <row r="114" spans="2:5">
      <c r="B114" s="139"/>
      <c r="C114" s="139"/>
      <c r="E114" s="139"/>
    </row>
    <row r="115" spans="2:5">
      <c r="B115" s="139"/>
      <c r="C115" s="139"/>
      <c r="E115" s="139"/>
    </row>
    <row r="116" spans="2:5">
      <c r="B116" s="139"/>
      <c r="C116" s="139"/>
      <c r="E116" s="139"/>
    </row>
    <row r="117" spans="2:5">
      <c r="B117" s="139"/>
      <c r="C117" s="139"/>
      <c r="E117" s="139"/>
    </row>
    <row r="118" spans="2:5">
      <c r="B118" s="139"/>
      <c r="C118" s="139"/>
      <c r="E118" s="139"/>
    </row>
    <row r="119" spans="2:5">
      <c r="B119" s="139"/>
      <c r="C119" s="139"/>
      <c r="E119" s="139"/>
    </row>
    <row r="120" spans="2:5">
      <c r="B120" s="139"/>
      <c r="C120" s="139"/>
      <c r="E120" s="139"/>
    </row>
    <row r="121" spans="2:5">
      <c r="B121" s="139"/>
      <c r="C121" s="139"/>
      <c r="E121" s="139"/>
    </row>
    <row r="122" spans="2:5">
      <c r="B122" s="139"/>
      <c r="C122" s="139"/>
      <c r="E122" s="139"/>
    </row>
    <row r="123" spans="2:5">
      <c r="B123" s="139"/>
      <c r="C123" s="139"/>
      <c r="E123" s="139"/>
    </row>
    <row r="124" spans="2:5">
      <c r="B124" s="139"/>
      <c r="C124" s="139"/>
      <c r="E124" s="139"/>
    </row>
    <row r="125" spans="2:5">
      <c r="B125" s="139"/>
      <c r="C125" s="139"/>
      <c r="E125" s="139"/>
    </row>
    <row r="126" spans="2:5">
      <c r="B126" s="139"/>
      <c r="C126" s="139"/>
      <c r="E126" s="139"/>
    </row>
    <row r="127" spans="2:5">
      <c r="B127" s="139"/>
      <c r="C127" s="139"/>
      <c r="E127" s="139"/>
    </row>
    <row r="128" spans="2:5">
      <c r="B128" s="139"/>
      <c r="C128" s="139"/>
      <c r="E128" s="139"/>
    </row>
    <row r="129" spans="2:5">
      <c r="B129" s="139"/>
      <c r="C129" s="139"/>
      <c r="E129" s="139"/>
    </row>
    <row r="130" spans="2:5">
      <c r="B130" s="139"/>
      <c r="C130" s="139"/>
      <c r="E130" s="139"/>
    </row>
    <row r="131" spans="2:5">
      <c r="B131" s="139"/>
      <c r="C131" s="139"/>
      <c r="E131" s="139"/>
    </row>
    <row r="132" spans="2:5">
      <c r="B132" s="139"/>
      <c r="C132" s="139"/>
      <c r="E132" s="139"/>
    </row>
    <row r="133" spans="2:5">
      <c r="B133" s="139"/>
      <c r="C133" s="139"/>
      <c r="E133" s="139"/>
    </row>
    <row r="134" spans="2:5">
      <c r="B134" s="139"/>
      <c r="C134" s="139"/>
      <c r="E134" s="139"/>
    </row>
    <row r="135" spans="2:5">
      <c r="B135" s="139"/>
      <c r="C135" s="139"/>
      <c r="E135" s="139"/>
    </row>
    <row r="136" spans="2:5">
      <c r="B136" s="139"/>
      <c r="C136" s="139"/>
      <c r="E136" s="139"/>
    </row>
    <row r="137" spans="2:5">
      <c r="B137" s="139"/>
      <c r="C137" s="139"/>
      <c r="E137" s="139"/>
    </row>
    <row r="138" spans="2:5">
      <c r="B138" s="139"/>
      <c r="C138" s="139"/>
      <c r="E138" s="139"/>
    </row>
    <row r="139" spans="2:5">
      <c r="B139" s="139"/>
      <c r="C139" s="139"/>
      <c r="E139" s="139"/>
    </row>
    <row r="140" spans="2:5">
      <c r="B140" s="139"/>
      <c r="C140" s="139"/>
      <c r="E140" s="139"/>
    </row>
    <row r="141" spans="2:5">
      <c r="B141" s="139"/>
      <c r="C141" s="139"/>
      <c r="E141" s="139"/>
    </row>
    <row r="142" spans="2:5">
      <c r="B142" s="139"/>
      <c r="C142" s="139"/>
      <c r="E142" s="139"/>
    </row>
    <row r="143" spans="2:5">
      <c r="B143" s="139"/>
      <c r="C143" s="139"/>
      <c r="E143" s="139"/>
    </row>
    <row r="144" spans="2:5">
      <c r="B144" s="139"/>
      <c r="C144" s="139"/>
      <c r="E144" s="139"/>
    </row>
    <row r="145" spans="2:5">
      <c r="B145" s="139"/>
      <c r="C145" s="139"/>
      <c r="E145" s="139"/>
    </row>
    <row r="146" spans="2:5">
      <c r="B146" s="139"/>
      <c r="C146" s="139"/>
      <c r="E146" s="139"/>
    </row>
    <row r="147" spans="2:5">
      <c r="B147" s="139"/>
      <c r="C147" s="139"/>
      <c r="E147" s="139"/>
    </row>
    <row r="148" spans="2:5">
      <c r="B148" s="139"/>
      <c r="C148" s="139"/>
      <c r="E148" s="139"/>
    </row>
    <row r="149" spans="2:5">
      <c r="B149" s="139"/>
      <c r="C149" s="139"/>
      <c r="E149" s="139"/>
    </row>
    <row r="150" spans="2:5">
      <c r="B150" s="139"/>
      <c r="C150" s="139"/>
      <c r="E150" s="139"/>
    </row>
    <row r="151" spans="2:5">
      <c r="B151" s="139"/>
      <c r="C151" s="139"/>
      <c r="E151" s="139"/>
    </row>
    <row r="152" spans="2:5">
      <c r="B152" s="139"/>
      <c r="C152" s="139"/>
      <c r="E152" s="139"/>
    </row>
    <row r="153" spans="2:5">
      <c r="B153" s="139"/>
      <c r="C153" s="139"/>
      <c r="E153" s="139"/>
    </row>
    <row r="154" spans="2:5">
      <c r="B154" s="139"/>
      <c r="C154" s="139"/>
      <c r="E154" s="139"/>
    </row>
    <row r="155" spans="2:5">
      <c r="B155" s="139"/>
      <c r="C155" s="139"/>
      <c r="E155" s="139"/>
    </row>
    <row r="156" spans="2:5">
      <c r="B156" s="139"/>
      <c r="C156" s="139"/>
      <c r="E156" s="139"/>
    </row>
    <row r="157" spans="2:5">
      <c r="B157" s="139"/>
      <c r="C157" s="139"/>
      <c r="E157" s="139"/>
    </row>
    <row r="158" spans="2:5">
      <c r="B158" s="139"/>
      <c r="C158" s="139"/>
      <c r="E158" s="139"/>
    </row>
    <row r="159" spans="2:5">
      <c r="B159" s="139"/>
      <c r="C159" s="139"/>
      <c r="E159" s="139"/>
    </row>
    <row r="160" spans="2:5">
      <c r="B160" s="139"/>
      <c r="C160" s="139"/>
      <c r="E160" s="139"/>
    </row>
    <row r="161" spans="2:5">
      <c r="B161" s="139"/>
      <c r="C161" s="139"/>
      <c r="E161" s="139"/>
    </row>
    <row r="162" spans="2:5">
      <c r="B162" s="139"/>
      <c r="C162" s="139"/>
      <c r="E162" s="139"/>
    </row>
    <row r="163" spans="2:5">
      <c r="B163" s="139"/>
      <c r="C163" s="139"/>
      <c r="E163" s="139"/>
    </row>
    <row r="164" spans="2:5">
      <c r="B164" s="139"/>
      <c r="C164" s="139"/>
      <c r="E164" s="139"/>
    </row>
    <row r="165" spans="2:5">
      <c r="B165" s="139"/>
      <c r="C165" s="139"/>
      <c r="E165" s="139"/>
    </row>
    <row r="166" spans="2:5">
      <c r="B166" s="139"/>
      <c r="C166" s="139"/>
      <c r="E166" s="139"/>
    </row>
    <row r="167" spans="2:5">
      <c r="B167" s="139"/>
      <c r="C167" s="139"/>
      <c r="E167" s="139"/>
    </row>
    <row r="168" spans="2:5">
      <c r="B168" s="139"/>
      <c r="C168" s="139"/>
      <c r="E168" s="139"/>
    </row>
    <row r="169" spans="2:5">
      <c r="B169" s="139"/>
      <c r="C169" s="139"/>
      <c r="E169" s="139"/>
    </row>
    <row r="170" spans="2:5">
      <c r="B170" s="139"/>
      <c r="C170" s="139"/>
      <c r="E170" s="139"/>
    </row>
    <row r="171" spans="2:5">
      <c r="B171" s="139"/>
      <c r="C171" s="139"/>
      <c r="E171" s="139"/>
    </row>
    <row r="172" spans="2:5">
      <c r="B172" s="139"/>
      <c r="C172" s="139"/>
      <c r="E172" s="139"/>
    </row>
    <row r="173" spans="2:5">
      <c r="B173" s="139"/>
      <c r="C173" s="139"/>
      <c r="E173" s="139"/>
    </row>
    <row r="174" spans="2:5">
      <c r="B174" s="139"/>
      <c r="C174" s="139"/>
      <c r="E174" s="139"/>
    </row>
    <row r="175" spans="2:5">
      <c r="B175" s="139"/>
      <c r="C175" s="139"/>
      <c r="E175" s="139"/>
    </row>
    <row r="176" spans="2:5">
      <c r="B176" s="139"/>
      <c r="C176" s="139"/>
      <c r="E176" s="139"/>
    </row>
    <row r="177" spans="2:5">
      <c r="B177" s="139"/>
      <c r="C177" s="139"/>
      <c r="E177" s="139"/>
    </row>
    <row r="178" spans="2:5">
      <c r="B178" s="139"/>
      <c r="C178" s="139"/>
      <c r="E178" s="139"/>
    </row>
    <row r="179" spans="2:5">
      <c r="B179" s="139"/>
      <c r="C179" s="139"/>
      <c r="E179" s="139"/>
    </row>
    <row r="180" spans="2:5">
      <c r="B180" s="139"/>
      <c r="C180" s="139"/>
      <c r="E180" s="139"/>
    </row>
    <row r="181" spans="2:5">
      <c r="B181" s="139"/>
      <c r="C181" s="139"/>
      <c r="E181" s="139"/>
    </row>
    <row r="182" spans="2:5">
      <c r="B182" s="139"/>
      <c r="C182" s="139"/>
      <c r="E182" s="139"/>
    </row>
    <row r="183" spans="2:5">
      <c r="B183" s="139"/>
      <c r="C183" s="139"/>
      <c r="E183" s="139"/>
    </row>
    <row r="184" spans="2:5">
      <c r="B184" s="139"/>
      <c r="C184" s="139"/>
      <c r="E184" s="139"/>
    </row>
    <row r="185" spans="2:5">
      <c r="B185" s="139"/>
      <c r="C185" s="139"/>
      <c r="E185" s="139"/>
    </row>
    <row r="186" spans="2:5">
      <c r="B186" s="139"/>
      <c r="C186" s="139"/>
      <c r="E186" s="139"/>
    </row>
    <row r="187" spans="2:5">
      <c r="B187" s="139"/>
      <c r="C187" s="139"/>
      <c r="E187" s="139"/>
    </row>
    <row r="188" spans="2:5">
      <c r="B188" s="139"/>
      <c r="C188" s="139"/>
      <c r="E188" s="139"/>
    </row>
    <row r="189" spans="2:5">
      <c r="B189" s="139"/>
      <c r="C189" s="139"/>
      <c r="E189" s="139"/>
    </row>
    <row r="190" spans="2:5">
      <c r="B190" s="139"/>
      <c r="C190" s="139"/>
      <c r="E190" s="139"/>
    </row>
    <row r="191" spans="2:5">
      <c r="B191" s="139"/>
      <c r="C191" s="139"/>
      <c r="E191" s="139"/>
    </row>
    <row r="192" spans="2:5">
      <c r="B192" s="139"/>
      <c r="C192" s="139"/>
      <c r="E192" s="139"/>
    </row>
    <row r="193" spans="2:5">
      <c r="B193" s="139"/>
      <c r="C193" s="139"/>
      <c r="E193" s="139"/>
    </row>
    <row r="194" spans="2:5">
      <c r="B194" s="139"/>
      <c r="C194" s="139"/>
      <c r="E194" s="139"/>
    </row>
    <row r="195" spans="2:5">
      <c r="B195" s="139"/>
      <c r="C195" s="139"/>
      <c r="E195" s="139"/>
    </row>
    <row r="196" spans="2:5">
      <c r="B196" s="139"/>
      <c r="C196" s="139"/>
      <c r="E196" s="139"/>
    </row>
    <row r="197" spans="2:5">
      <c r="B197" s="139"/>
      <c r="C197" s="139"/>
      <c r="E197" s="139"/>
    </row>
    <row r="198" spans="2:5">
      <c r="B198" s="139"/>
      <c r="C198" s="139"/>
      <c r="E198" s="139"/>
    </row>
    <row r="199" spans="2:5">
      <c r="B199" s="139"/>
      <c r="C199" s="139"/>
      <c r="E199" s="139"/>
    </row>
    <row r="200" spans="2:5">
      <c r="B200" s="139"/>
      <c r="C200" s="139"/>
      <c r="E200" s="139"/>
    </row>
    <row r="201" spans="2:5">
      <c r="B201" s="139"/>
      <c r="C201" s="139"/>
      <c r="E201" s="139"/>
    </row>
    <row r="202" spans="2:5">
      <c r="B202" s="139"/>
      <c r="C202" s="139"/>
      <c r="E202" s="139"/>
    </row>
    <row r="203" spans="2:5">
      <c r="B203" s="139"/>
      <c r="C203" s="139"/>
      <c r="E203" s="139"/>
    </row>
    <row r="204" spans="2:5">
      <c r="B204" s="139"/>
      <c r="C204" s="139"/>
      <c r="E204" s="139"/>
    </row>
    <row r="205" spans="2:5">
      <c r="B205" s="139"/>
      <c r="C205" s="139"/>
      <c r="E205" s="139"/>
    </row>
    <row r="206" spans="2:5">
      <c r="B206" s="139"/>
      <c r="C206" s="139"/>
      <c r="E206" s="139"/>
    </row>
    <row r="207" spans="2:5">
      <c r="B207" s="139"/>
      <c r="C207" s="139"/>
      <c r="E207" s="139"/>
    </row>
    <row r="208" spans="2:5">
      <c r="B208" s="139"/>
      <c r="C208" s="139"/>
      <c r="E208" s="139"/>
    </row>
    <row r="209" spans="2:5">
      <c r="B209" s="139"/>
      <c r="C209" s="139"/>
      <c r="E209" s="139"/>
    </row>
    <row r="210" spans="2:5">
      <c r="B210" s="139"/>
      <c r="C210" s="139"/>
      <c r="E210" s="139"/>
    </row>
    <row r="211" spans="2:5">
      <c r="B211" s="139"/>
      <c r="C211" s="139"/>
      <c r="E211" s="139"/>
    </row>
    <row r="212" spans="2:5">
      <c r="B212" s="139"/>
      <c r="C212" s="139"/>
      <c r="E212" s="139"/>
    </row>
    <row r="213" spans="2:5">
      <c r="B213" s="139"/>
      <c r="C213" s="139"/>
      <c r="E213" s="139"/>
    </row>
    <row r="214" spans="2:5">
      <c r="B214" s="139"/>
      <c r="C214" s="139"/>
      <c r="E214" s="139"/>
    </row>
    <row r="215" spans="2:5">
      <c r="B215" s="139"/>
      <c r="C215" s="139"/>
      <c r="E215" s="139"/>
    </row>
    <row r="216" spans="2:5">
      <c r="B216" s="139"/>
      <c r="C216" s="139"/>
      <c r="E216" s="139"/>
    </row>
    <row r="217" spans="2:5">
      <c r="B217" s="139"/>
      <c r="C217" s="139"/>
      <c r="E217" s="139"/>
    </row>
    <row r="218" spans="2:5">
      <c r="B218" s="139"/>
      <c r="C218" s="139"/>
      <c r="E218" s="139"/>
    </row>
    <row r="219" spans="2:5">
      <c r="B219" s="139"/>
      <c r="C219" s="139"/>
      <c r="E219" s="139"/>
    </row>
    <row r="220" spans="2:5">
      <c r="B220" s="139"/>
      <c r="C220" s="139"/>
      <c r="E220" s="139"/>
    </row>
    <row r="221" spans="2:5">
      <c r="B221" s="139"/>
      <c r="C221" s="139"/>
      <c r="E221" s="139"/>
    </row>
    <row r="222" spans="2:5">
      <c r="B222" s="139"/>
      <c r="C222" s="139"/>
      <c r="E222" s="139"/>
    </row>
    <row r="223" spans="2:5">
      <c r="B223" s="139"/>
      <c r="C223" s="139"/>
      <c r="E223" s="139"/>
    </row>
    <row r="224" spans="2:5">
      <c r="B224" s="139"/>
      <c r="C224" s="139"/>
      <c r="E224" s="139"/>
    </row>
    <row r="225" spans="2:5">
      <c r="B225" s="139"/>
      <c r="C225" s="139"/>
      <c r="E225" s="139"/>
    </row>
    <row r="226" spans="2:5">
      <c r="B226" s="139"/>
      <c r="C226" s="139"/>
      <c r="E226" s="139"/>
    </row>
    <row r="227" spans="2:5">
      <c r="B227" s="139"/>
      <c r="C227" s="139"/>
      <c r="E227" s="139"/>
    </row>
    <row r="228" spans="2:5">
      <c r="B228" s="139"/>
      <c r="C228" s="139"/>
      <c r="E228" s="139"/>
    </row>
    <row r="229" spans="2:5">
      <c r="B229" s="139"/>
      <c r="C229" s="139"/>
      <c r="E229" s="139"/>
    </row>
    <row r="230" spans="2:5">
      <c r="B230" s="139"/>
      <c r="C230" s="139"/>
      <c r="E230" s="139"/>
    </row>
    <row r="231" spans="2:5">
      <c r="B231" s="139"/>
      <c r="C231" s="139"/>
      <c r="E231" s="139"/>
    </row>
    <row r="232" spans="2:5">
      <c r="B232" s="139"/>
      <c r="C232" s="139"/>
      <c r="E232" s="139"/>
    </row>
    <row r="233" spans="2:5">
      <c r="B233" s="139"/>
      <c r="C233" s="139"/>
      <c r="E233" s="139"/>
    </row>
    <row r="234" spans="2:5">
      <c r="B234" s="139"/>
      <c r="C234" s="139"/>
      <c r="E234" s="139"/>
    </row>
    <row r="235" spans="2:5">
      <c r="B235" s="139"/>
      <c r="C235" s="139"/>
      <c r="E235" s="139"/>
    </row>
    <row r="236" spans="2:5">
      <c r="B236" s="139"/>
      <c r="C236" s="139"/>
      <c r="E236" s="139"/>
    </row>
    <row r="237" spans="2:5">
      <c r="B237" s="139"/>
      <c r="C237" s="139"/>
      <c r="E237" s="139"/>
    </row>
    <row r="238" spans="2:5">
      <c r="B238" s="139"/>
      <c r="C238" s="139"/>
      <c r="E238" s="139"/>
    </row>
    <row r="239" spans="2:5">
      <c r="B239" s="139"/>
      <c r="C239" s="139"/>
      <c r="E239" s="139"/>
    </row>
    <row r="240" spans="2:5">
      <c r="B240" s="139"/>
      <c r="C240" s="139"/>
      <c r="E240" s="139"/>
    </row>
    <row r="241" spans="2:5">
      <c r="B241" s="139"/>
      <c r="C241" s="139"/>
      <c r="E241" s="139"/>
    </row>
    <row r="242" spans="2:5">
      <c r="B242" s="139"/>
      <c r="C242" s="139"/>
      <c r="E242" s="139"/>
    </row>
    <row r="243" spans="2:5">
      <c r="B243" s="139"/>
      <c r="C243" s="139"/>
      <c r="E243" s="139"/>
    </row>
    <row r="244" spans="2:5">
      <c r="B244" s="139"/>
      <c r="C244" s="139"/>
      <c r="E244" s="139"/>
    </row>
    <row r="245" spans="2:5">
      <c r="B245" s="139"/>
      <c r="C245" s="139"/>
      <c r="E245" s="139"/>
    </row>
    <row r="246" spans="2:5">
      <c r="B246" s="139"/>
      <c r="C246" s="139"/>
      <c r="E246" s="13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9"/>
  <sheetViews>
    <sheetView topLeftCell="A6" workbookViewId="0">
      <pane xSplit="1" ySplit="6" topLeftCell="B12" activePane="bottomRight" state="frozen"/>
      <selection activeCell="A6" sqref="A6"/>
      <selection pane="topRight" activeCell="B6" sqref="B6"/>
      <selection pane="bottomLeft" activeCell="A8" sqref="A8"/>
      <selection pane="bottomRight" activeCell="B7" sqref="B7"/>
    </sheetView>
  </sheetViews>
  <sheetFormatPr defaultRowHeight="15"/>
  <cols>
    <col min="1" max="1" width="10" customWidth="1"/>
    <col min="2" max="4" width="20.5703125" customWidth="1"/>
    <col min="8" max="8" width="12" bestFit="1" customWidth="1"/>
    <col min="11" max="11" width="18.28515625" style="28" bestFit="1" customWidth="1"/>
    <col min="14" max="14" width="8.7109375" style="28"/>
    <col min="17" max="17" width="8.7109375" style="28"/>
    <col min="20" max="20" width="8.7109375" style="28"/>
  </cols>
  <sheetData>
    <row r="1" spans="1:22">
      <c r="A1" s="1" t="s">
        <v>0</v>
      </c>
      <c r="B1" t="s">
        <v>46</v>
      </c>
    </row>
    <row r="2" spans="1:22">
      <c r="A2" s="1" t="s">
        <v>1</v>
      </c>
      <c r="B2" t="s">
        <v>36</v>
      </c>
    </row>
    <row r="3" spans="1:22">
      <c r="A3" s="1" t="s">
        <v>2</v>
      </c>
      <c r="B3" t="s">
        <v>9</v>
      </c>
    </row>
    <row r="4" spans="1:22">
      <c r="A4" s="1" t="s">
        <v>3</v>
      </c>
      <c r="B4" t="s">
        <v>17</v>
      </c>
    </row>
    <row r="6" spans="1:22" s="46" customFormat="1">
      <c r="A6" s="47" t="s">
        <v>0</v>
      </c>
      <c r="B6" s="46" t="s">
        <v>108</v>
      </c>
    </row>
    <row r="7" spans="1:22" s="46" customFormat="1">
      <c r="A7" s="47" t="s">
        <v>1</v>
      </c>
      <c r="B7" s="46" t="s">
        <v>65</v>
      </c>
    </row>
    <row r="8" spans="1:22" s="46" customFormat="1">
      <c r="A8" s="47" t="s">
        <v>2</v>
      </c>
      <c r="B8" s="46" t="s">
        <v>53</v>
      </c>
    </row>
    <row r="9" spans="1:22" s="46" customFormat="1">
      <c r="A9" s="47" t="s">
        <v>3</v>
      </c>
      <c r="B9" s="46" t="s">
        <v>54</v>
      </c>
    </row>
    <row r="10" spans="1:22">
      <c r="I10" s="28"/>
      <c r="J10" s="28"/>
      <c r="L10" s="28"/>
      <c r="M10" s="28"/>
      <c r="O10" s="28"/>
      <c r="P10" s="28"/>
      <c r="R10" s="28"/>
      <c r="S10" s="28"/>
      <c r="U10" s="28"/>
      <c r="V10" s="28"/>
    </row>
    <row r="11" spans="1:22">
      <c r="A11" s="3"/>
      <c r="B11" s="5" t="s">
        <v>58</v>
      </c>
      <c r="C11" s="5" t="s">
        <v>59</v>
      </c>
      <c r="D11" s="5" t="s">
        <v>60</v>
      </c>
      <c r="I11" s="28"/>
      <c r="J11" s="28"/>
      <c r="L11" s="28"/>
      <c r="M11" s="28"/>
      <c r="O11" s="28"/>
      <c r="P11" s="28"/>
      <c r="R11" s="28"/>
      <c r="S11" s="28"/>
      <c r="U11" s="28"/>
      <c r="V11" s="28"/>
    </row>
    <row r="12" spans="1:22">
      <c r="A12" s="2">
        <v>42094</v>
      </c>
      <c r="B12" s="11">
        <f>C12+D12</f>
        <v>6624.4529502780006</v>
      </c>
      <c r="C12" s="11">
        <v>3799.3565619999999</v>
      </c>
      <c r="D12" s="11">
        <v>2825.0963882780002</v>
      </c>
      <c r="I12" s="28"/>
      <c r="J12" s="28"/>
      <c r="L12" s="28"/>
      <c r="M12" s="28"/>
      <c r="O12" s="28"/>
      <c r="P12" s="28"/>
      <c r="R12" s="28"/>
      <c r="S12" s="28"/>
      <c r="U12" s="28"/>
      <c r="V12" s="28"/>
    </row>
    <row r="13" spans="1:22">
      <c r="A13" s="2">
        <v>42185</v>
      </c>
      <c r="B13" s="11">
        <f t="shared" ref="B13:B32" si="0">C13+D13</f>
        <v>6445.2935142139995</v>
      </c>
      <c r="C13" s="11">
        <v>3767.5786309999999</v>
      </c>
      <c r="D13" s="11">
        <v>2677.7148832140001</v>
      </c>
      <c r="H13" s="28"/>
      <c r="I13" s="28"/>
      <c r="J13" s="28"/>
      <c r="L13" s="28"/>
      <c r="M13" s="28"/>
      <c r="O13" s="28"/>
      <c r="P13" s="28"/>
      <c r="R13" s="28"/>
      <c r="S13" s="28"/>
      <c r="U13" s="28"/>
      <c r="V13" s="28"/>
    </row>
    <row r="14" spans="1:22">
      <c r="A14" s="2">
        <v>42277</v>
      </c>
      <c r="B14" s="11">
        <f t="shared" si="0"/>
        <v>6652.5052238669996</v>
      </c>
      <c r="C14" s="11">
        <v>3938.5416712000001</v>
      </c>
      <c r="D14" s="11">
        <v>2713.9635526669999</v>
      </c>
      <c r="H14" s="28"/>
      <c r="I14" s="28"/>
      <c r="J14" s="28"/>
      <c r="L14" s="28"/>
      <c r="M14" s="28"/>
      <c r="O14" s="28"/>
      <c r="P14" s="28"/>
      <c r="R14" s="28"/>
      <c r="S14" s="28"/>
      <c r="U14" s="28"/>
      <c r="V14" s="28"/>
    </row>
    <row r="15" spans="1:22">
      <c r="A15" s="2">
        <v>42369</v>
      </c>
      <c r="B15" s="11">
        <f t="shared" si="0"/>
        <v>6344.8045711209998</v>
      </c>
      <c r="C15" s="11">
        <v>3693.80450991</v>
      </c>
      <c r="D15" s="11">
        <v>2651.0000612109998</v>
      </c>
      <c r="G15" s="27"/>
      <c r="H15" s="28"/>
      <c r="I15" s="28"/>
      <c r="J15" s="28"/>
      <c r="L15" s="28"/>
      <c r="M15" s="28"/>
      <c r="O15" s="28"/>
      <c r="P15" s="28"/>
      <c r="R15" s="28"/>
      <c r="S15" s="28"/>
      <c r="U15" s="28"/>
      <c r="V15" s="28"/>
    </row>
    <row r="16" spans="1:22">
      <c r="A16" s="2">
        <v>42460</v>
      </c>
      <c r="B16" s="11">
        <f t="shared" si="0"/>
        <v>6673.3954570919996</v>
      </c>
      <c r="C16" s="11">
        <v>3822.93277137</v>
      </c>
      <c r="D16" s="11">
        <v>2850.4626857220001</v>
      </c>
      <c r="G16" s="27"/>
      <c r="H16" s="28"/>
      <c r="I16" s="28"/>
      <c r="J16" s="28"/>
      <c r="L16" s="28"/>
      <c r="M16" s="28"/>
      <c r="O16" s="28"/>
      <c r="P16" s="28"/>
      <c r="R16" s="28"/>
      <c r="S16" s="28"/>
      <c r="U16" s="28"/>
      <c r="V16" s="28"/>
    </row>
    <row r="17" spans="1:22">
      <c r="A17" s="2">
        <v>42551</v>
      </c>
      <c r="B17" s="11">
        <f t="shared" si="0"/>
        <v>6939.7991628270001</v>
      </c>
      <c r="C17" s="11">
        <v>3947.3706797700002</v>
      </c>
      <c r="D17" s="11">
        <v>2992.428483057</v>
      </c>
      <c r="G17" s="27"/>
      <c r="H17" s="28"/>
      <c r="I17" s="28"/>
      <c r="J17" s="28"/>
      <c r="L17" s="28"/>
      <c r="M17" s="28"/>
      <c r="O17" s="28"/>
      <c r="P17" s="28"/>
      <c r="R17" s="28"/>
      <c r="S17" s="28"/>
      <c r="U17" s="28"/>
      <c r="V17" s="28"/>
    </row>
    <row r="18" spans="1:22">
      <c r="A18" s="2">
        <v>42643</v>
      </c>
      <c r="B18" s="11">
        <f t="shared" si="0"/>
        <v>6962.6365414089996</v>
      </c>
      <c r="C18" s="11">
        <v>3964.40023569</v>
      </c>
      <c r="D18" s="11">
        <v>2998.236305719</v>
      </c>
      <c r="G18" s="27"/>
      <c r="H18" s="28"/>
      <c r="I18" s="28"/>
      <c r="J18" s="28"/>
      <c r="L18" s="28"/>
      <c r="M18" s="28"/>
      <c r="O18" s="28"/>
      <c r="P18" s="28"/>
      <c r="R18" s="28"/>
      <c r="S18" s="28"/>
      <c r="U18" s="28"/>
      <c r="V18" s="28"/>
    </row>
    <row r="19" spans="1:22">
      <c r="A19" s="2">
        <v>42735</v>
      </c>
      <c r="B19" s="11">
        <f t="shared" si="0"/>
        <v>6752.4770430509998</v>
      </c>
      <c r="C19" s="11">
        <v>3845.2224599900001</v>
      </c>
      <c r="D19" s="11">
        <v>2907.2545830610002</v>
      </c>
      <c r="G19" s="27"/>
      <c r="H19" s="28"/>
      <c r="I19" s="28"/>
      <c r="J19" s="28"/>
      <c r="L19" s="28"/>
      <c r="M19" s="28"/>
      <c r="O19" s="28"/>
      <c r="P19" s="28"/>
      <c r="R19" s="28"/>
      <c r="S19" s="28"/>
      <c r="U19" s="28"/>
      <c r="V19" s="28"/>
    </row>
    <row r="20" spans="1:22">
      <c r="A20" s="2">
        <v>42825</v>
      </c>
      <c r="B20" s="11">
        <f t="shared" si="0"/>
        <v>7217.6632122319998</v>
      </c>
      <c r="C20" s="11">
        <v>4108.2958836999996</v>
      </c>
      <c r="D20" s="11">
        <v>3109.3673285320001</v>
      </c>
      <c r="G20" s="27"/>
      <c r="H20" s="28"/>
      <c r="I20" s="28"/>
      <c r="J20" s="28"/>
      <c r="L20" s="28"/>
      <c r="M20" s="28"/>
      <c r="O20" s="28"/>
      <c r="P20" s="28"/>
      <c r="R20" s="28"/>
      <c r="S20" s="28"/>
      <c r="U20" s="28"/>
      <c r="V20" s="28"/>
    </row>
    <row r="21" spans="1:22">
      <c r="A21" s="2">
        <v>42916</v>
      </c>
      <c r="B21" s="11">
        <f t="shared" si="0"/>
        <v>7149.9924923100007</v>
      </c>
      <c r="C21" s="11">
        <v>3931.88549951</v>
      </c>
      <c r="D21" s="11">
        <v>3218.1069928000002</v>
      </c>
      <c r="G21" s="27"/>
      <c r="H21" s="28"/>
      <c r="I21" s="28"/>
      <c r="J21" s="28"/>
      <c r="L21" s="28"/>
      <c r="M21" s="28"/>
      <c r="O21" s="28"/>
      <c r="P21" s="28"/>
      <c r="R21" s="28"/>
      <c r="S21" s="28"/>
      <c r="U21" s="28"/>
      <c r="V21" s="28"/>
    </row>
    <row r="22" spans="1:22">
      <c r="A22" s="2">
        <v>43008</v>
      </c>
      <c r="B22" s="11">
        <f t="shared" si="0"/>
        <v>7280.2358264680006</v>
      </c>
      <c r="C22" s="11">
        <v>3999.53704272</v>
      </c>
      <c r="D22" s="11">
        <v>3280.6987837480001</v>
      </c>
      <c r="G22" s="27"/>
      <c r="H22" s="28"/>
      <c r="I22" s="28"/>
      <c r="J22" s="28"/>
      <c r="L22" s="28"/>
      <c r="M22" s="28"/>
      <c r="O22" s="28"/>
      <c r="P22" s="28"/>
      <c r="R22" s="28"/>
      <c r="S22" s="28"/>
      <c r="U22" s="28"/>
      <c r="V22" s="28"/>
    </row>
    <row r="23" spans="1:22">
      <c r="A23" s="2">
        <v>43100</v>
      </c>
      <c r="B23" s="11">
        <f t="shared" si="0"/>
        <v>7058.2830476879999</v>
      </c>
      <c r="C23" s="11">
        <v>3854.7263612299998</v>
      </c>
      <c r="D23" s="11">
        <v>3203.5566864580001</v>
      </c>
      <c r="G23" s="27"/>
      <c r="H23" s="28"/>
      <c r="I23" s="28"/>
      <c r="J23" s="28"/>
      <c r="L23" s="28"/>
      <c r="M23" s="28"/>
      <c r="O23" s="28"/>
      <c r="P23" s="28"/>
      <c r="R23" s="28"/>
      <c r="S23" s="28"/>
      <c r="U23" s="28"/>
      <c r="V23" s="28"/>
    </row>
    <row r="24" spans="1:22">
      <c r="A24" s="2">
        <v>43190</v>
      </c>
      <c r="B24" s="11">
        <f t="shared" si="0"/>
        <v>7472.8138703079994</v>
      </c>
      <c r="C24" s="11">
        <v>4110.6600644399996</v>
      </c>
      <c r="D24" s="11">
        <v>3362.1538058679998</v>
      </c>
      <c r="G24" s="27"/>
      <c r="H24" s="28"/>
      <c r="I24" s="28"/>
      <c r="J24" s="28"/>
      <c r="L24" s="28"/>
      <c r="M24" s="28"/>
      <c r="O24" s="28"/>
      <c r="P24" s="28"/>
      <c r="R24" s="28"/>
      <c r="S24" s="28"/>
      <c r="U24" s="28"/>
      <c r="V24" s="28"/>
    </row>
    <row r="25" spans="1:22">
      <c r="A25" s="2">
        <v>43281</v>
      </c>
      <c r="B25" s="11">
        <f t="shared" si="0"/>
        <v>7862.4110740100004</v>
      </c>
      <c r="C25" s="11">
        <v>4399.4840963500001</v>
      </c>
      <c r="D25" s="11">
        <v>3462.9269776599999</v>
      </c>
      <c r="G25" s="27"/>
      <c r="H25" s="28"/>
      <c r="I25" s="28"/>
      <c r="J25" s="28"/>
      <c r="L25" s="28"/>
      <c r="M25" s="28"/>
      <c r="O25" s="28"/>
      <c r="P25" s="28"/>
      <c r="R25" s="28"/>
      <c r="S25" s="28"/>
      <c r="U25" s="28"/>
      <c r="V25" s="28"/>
    </row>
    <row r="26" spans="1:22">
      <c r="A26" s="2">
        <v>43373</v>
      </c>
      <c r="B26" s="11">
        <f t="shared" si="0"/>
        <v>7734.5371551130002</v>
      </c>
      <c r="C26" s="11">
        <v>4270.79563263</v>
      </c>
      <c r="D26" s="11">
        <v>3463.7415224830002</v>
      </c>
      <c r="G26" s="27"/>
      <c r="H26" s="28"/>
      <c r="I26" s="28"/>
      <c r="J26" s="28"/>
      <c r="L26" s="28"/>
      <c r="M26" s="28"/>
      <c r="O26" s="28"/>
      <c r="P26" s="28"/>
      <c r="R26" s="28"/>
      <c r="S26" s="28"/>
      <c r="U26" s="28"/>
      <c r="V26" s="28"/>
    </row>
    <row r="27" spans="1:22">
      <c r="A27" s="2">
        <v>43465</v>
      </c>
      <c r="B27" s="11">
        <f t="shared" si="0"/>
        <v>7604.8455419299989</v>
      </c>
      <c r="C27" s="11">
        <v>4133.3223842999996</v>
      </c>
      <c r="D27" s="11">
        <v>3471.5231576299998</v>
      </c>
      <c r="G27" s="27"/>
      <c r="H27" s="28"/>
      <c r="I27" s="28"/>
      <c r="J27" s="28"/>
      <c r="L27" s="28"/>
      <c r="M27" s="28"/>
      <c r="O27" s="28"/>
      <c r="P27" s="28"/>
      <c r="R27" s="28"/>
      <c r="S27" s="28"/>
      <c r="U27" s="28"/>
      <c r="V27" s="28"/>
    </row>
    <row r="28" spans="1:22">
      <c r="A28" s="2">
        <v>43555</v>
      </c>
      <c r="B28" s="11">
        <f t="shared" si="0"/>
        <v>8026.4816446780005</v>
      </c>
      <c r="C28" s="11">
        <v>4448.4451563800003</v>
      </c>
      <c r="D28" s="11">
        <v>3578.0364882980002</v>
      </c>
      <c r="G28" s="27"/>
      <c r="H28" s="28"/>
      <c r="I28" s="28"/>
      <c r="J28" s="28"/>
      <c r="L28" s="28"/>
      <c r="M28" s="28"/>
      <c r="O28" s="28"/>
      <c r="P28" s="28"/>
      <c r="R28" s="28"/>
      <c r="S28" s="28"/>
      <c r="U28" s="28"/>
      <c r="V28" s="28"/>
    </row>
    <row r="29" spans="1:22">
      <c r="A29" s="2">
        <v>43646</v>
      </c>
      <c r="B29" s="11">
        <f t="shared" si="0"/>
        <v>8120.4437983380003</v>
      </c>
      <c r="C29" s="11">
        <v>4466.1019323500004</v>
      </c>
      <c r="D29" s="11">
        <v>3654.3418659879999</v>
      </c>
      <c r="G29" s="27"/>
      <c r="H29" s="28"/>
      <c r="I29" s="28"/>
      <c r="J29" s="28"/>
      <c r="L29" s="28"/>
      <c r="M29" s="28"/>
      <c r="O29" s="28"/>
      <c r="P29" s="28"/>
      <c r="R29" s="28"/>
      <c r="S29" s="28"/>
      <c r="U29" s="28"/>
      <c r="V29" s="28"/>
    </row>
    <row r="30" spans="1:22">
      <c r="A30" s="2">
        <v>43738</v>
      </c>
      <c r="B30" s="11">
        <f t="shared" si="0"/>
        <v>8347.4828333019996</v>
      </c>
      <c r="C30" s="11">
        <v>4595.7926602699999</v>
      </c>
      <c r="D30" s="11">
        <v>3751.6901730320001</v>
      </c>
      <c r="G30" s="27"/>
      <c r="H30" s="28"/>
      <c r="I30" s="28"/>
      <c r="J30" s="28"/>
      <c r="L30" s="28"/>
      <c r="M30" s="28"/>
      <c r="O30" s="28"/>
      <c r="P30" s="28"/>
      <c r="R30" s="28"/>
      <c r="S30" s="28"/>
      <c r="U30" s="28"/>
      <c r="V30" s="28"/>
    </row>
    <row r="31" spans="1:22">
      <c r="A31" s="2">
        <v>43830</v>
      </c>
      <c r="B31" s="11">
        <f t="shared" si="0"/>
        <v>8172.6477065539993</v>
      </c>
      <c r="C31" s="11">
        <v>4467.1029817299996</v>
      </c>
      <c r="D31" s="11">
        <v>3705.5447248239998</v>
      </c>
      <c r="G31" s="27"/>
      <c r="H31" s="28"/>
      <c r="I31" s="28"/>
      <c r="J31" s="28"/>
      <c r="L31" s="28"/>
      <c r="M31" s="28"/>
      <c r="O31" s="28"/>
      <c r="P31" s="28"/>
      <c r="R31" s="28"/>
      <c r="S31" s="28"/>
      <c r="U31" s="28"/>
      <c r="V31" s="28"/>
    </row>
    <row r="32" spans="1:22">
      <c r="A32" s="2">
        <v>43921</v>
      </c>
      <c r="B32" s="11">
        <f t="shared" si="0"/>
        <v>8780.2264941729991</v>
      </c>
      <c r="C32" s="11">
        <f>4777738968500/1000000000</f>
        <v>4777.7389684999998</v>
      </c>
      <c r="D32" s="11">
        <f>4002487525673/1000000000</f>
        <v>4002.4875256730002</v>
      </c>
      <c r="G32" s="27"/>
      <c r="H32" s="28"/>
      <c r="I32" s="28"/>
      <c r="J32" s="28"/>
      <c r="L32" s="28"/>
      <c r="M32" s="28"/>
      <c r="O32" s="28"/>
      <c r="P32" s="28"/>
      <c r="R32" s="28"/>
      <c r="S32" s="28"/>
      <c r="U32" s="28"/>
      <c r="V32" s="28"/>
    </row>
    <row r="33" spans="1:22">
      <c r="A33" s="2">
        <v>44012</v>
      </c>
      <c r="B33" s="11">
        <f t="shared" ref="B33:B40" si="1">C33+D33</f>
        <v>8722.4839510230013</v>
      </c>
      <c r="C33" s="11">
        <f>4540931285470/1000000000</f>
        <v>4540.9312854700001</v>
      </c>
      <c r="D33" s="11">
        <f>4181552665553/1000000000</f>
        <v>4181.5526655530002</v>
      </c>
      <c r="G33" s="27"/>
      <c r="H33" s="28"/>
      <c r="I33" s="28"/>
      <c r="J33" s="28"/>
      <c r="L33" s="28"/>
      <c r="M33" s="28"/>
      <c r="O33" s="28"/>
      <c r="P33" s="28"/>
      <c r="R33" s="28"/>
      <c r="S33" s="28"/>
      <c r="U33" s="28"/>
      <c r="V33" s="28"/>
    </row>
    <row r="34" spans="1:22">
      <c r="A34" s="2">
        <v>44104</v>
      </c>
      <c r="B34" s="11">
        <f t="shared" si="1"/>
        <v>8764.0699949899008</v>
      </c>
      <c r="C34" s="11">
        <v>4535.9191630662308</v>
      </c>
      <c r="D34" s="11">
        <v>4228.15083192367</v>
      </c>
      <c r="E34" s="27"/>
      <c r="F34" s="24"/>
      <c r="G34" s="27"/>
      <c r="H34" s="28"/>
      <c r="I34" s="28"/>
      <c r="J34" s="28"/>
      <c r="L34" s="28"/>
      <c r="M34" s="28"/>
      <c r="O34" s="28"/>
      <c r="P34" s="28"/>
      <c r="R34" s="28"/>
      <c r="S34" s="28"/>
      <c r="U34" s="28"/>
      <c r="V34" s="28"/>
    </row>
    <row r="35" spans="1:22">
      <c r="A35" s="2">
        <v>44196</v>
      </c>
      <c r="B35" s="11">
        <f t="shared" si="1"/>
        <v>8515.2535863017511</v>
      </c>
      <c r="C35" s="32">
        <v>4255.9145882303201</v>
      </c>
      <c r="D35" s="32">
        <v>4259.3389980714301</v>
      </c>
      <c r="E35" s="27"/>
      <c r="F35" s="24"/>
      <c r="G35" s="27"/>
      <c r="H35" s="28"/>
      <c r="I35" s="28"/>
      <c r="J35" s="28"/>
      <c r="L35" s="28"/>
      <c r="M35" s="28"/>
      <c r="O35" s="28"/>
      <c r="P35" s="28"/>
      <c r="R35" s="28"/>
      <c r="S35" s="28"/>
      <c r="U35" s="28"/>
      <c r="V35" s="28"/>
    </row>
    <row r="36" spans="1:22">
      <c r="A36" s="2">
        <v>44286</v>
      </c>
      <c r="B36" s="11">
        <f t="shared" si="1"/>
        <v>8998.0140842792098</v>
      </c>
      <c r="C36" s="32">
        <f>4556631944950.58/1000000000</f>
        <v>4556.63194495058</v>
      </c>
      <c r="D36" s="32">
        <f>4441382139328.63/1000000000</f>
        <v>4441.3821393286298</v>
      </c>
      <c r="E36" s="102"/>
      <c r="G36" s="27"/>
      <c r="H36" s="28"/>
      <c r="I36" s="28"/>
      <c r="J36" s="28"/>
      <c r="L36" s="28"/>
      <c r="M36" s="28"/>
      <c r="O36" s="28"/>
      <c r="P36" s="28"/>
      <c r="R36" s="28"/>
      <c r="S36" s="28"/>
      <c r="U36" s="28"/>
      <c r="V36" s="28"/>
    </row>
    <row r="37" spans="1:22">
      <c r="A37" s="2">
        <v>44377</v>
      </c>
      <c r="B37" s="11">
        <f t="shared" si="1"/>
        <v>9206.1577456092036</v>
      </c>
      <c r="C37" s="32">
        <f>4633080953923.22/1000000000</f>
        <v>4633.0809539232196</v>
      </c>
      <c r="D37" s="32">
        <v>4573.0767916859841</v>
      </c>
      <c r="E37" s="102"/>
      <c r="G37" s="27"/>
      <c r="H37" s="28"/>
      <c r="I37" s="28"/>
      <c r="J37" s="28"/>
      <c r="L37" s="28"/>
      <c r="M37" s="28"/>
      <c r="O37" s="28"/>
      <c r="P37" s="28"/>
      <c r="R37" s="28"/>
      <c r="S37" s="28"/>
      <c r="U37" s="28"/>
      <c r="V37" s="28"/>
    </row>
    <row r="38" spans="1:22">
      <c r="A38" s="2">
        <v>44469</v>
      </c>
      <c r="B38" s="11">
        <f t="shared" si="1"/>
        <v>9396.1813005731456</v>
      </c>
      <c r="C38" s="11">
        <v>4648.9238130324902</v>
      </c>
      <c r="D38" s="32">
        <v>4747.2574875406553</v>
      </c>
      <c r="E38" s="102"/>
      <c r="H38" s="28"/>
      <c r="I38" s="28"/>
      <c r="J38" s="28"/>
      <c r="L38" s="28"/>
      <c r="M38" s="28"/>
      <c r="O38" s="28"/>
      <c r="P38" s="28"/>
      <c r="R38" s="28"/>
      <c r="S38" s="28"/>
      <c r="U38" s="28"/>
      <c r="V38" s="28"/>
    </row>
    <row r="39" spans="1:22">
      <c r="A39" s="2">
        <v>44561</v>
      </c>
      <c r="B39" s="11">
        <f t="shared" si="1"/>
        <v>9125.1992140347502</v>
      </c>
      <c r="C39" s="32">
        <v>4427.5583913641603</v>
      </c>
      <c r="D39" s="32">
        <v>4697.6408226705898</v>
      </c>
      <c r="E39" s="102"/>
      <c r="F39" s="27"/>
      <c r="H39" s="28"/>
      <c r="I39" s="28"/>
      <c r="J39" s="28"/>
      <c r="L39" s="28"/>
      <c r="M39" s="28"/>
      <c r="O39" s="28"/>
      <c r="P39" s="28"/>
      <c r="R39" s="28"/>
      <c r="S39" s="28"/>
      <c r="U39" s="28"/>
      <c r="V39" s="28"/>
    </row>
    <row r="40" spans="1:22">
      <c r="A40" s="2">
        <v>44651</v>
      </c>
      <c r="B40" s="32">
        <f t="shared" si="1"/>
        <v>9475.994589342652</v>
      </c>
      <c r="C40" s="32">
        <v>4669.66648117979</v>
      </c>
      <c r="D40" s="32">
        <v>4806.3281081628629</v>
      </c>
      <c r="E40" s="102"/>
    </row>
    <row r="41" spans="1:22">
      <c r="A41" s="2">
        <v>44742</v>
      </c>
      <c r="B41" s="62">
        <v>9880.5983700411052</v>
      </c>
      <c r="C41" s="62">
        <v>4815.5148100938304</v>
      </c>
      <c r="D41" s="62">
        <v>5065.0835599472748</v>
      </c>
      <c r="E41" s="102"/>
      <c r="F41" s="102"/>
    </row>
    <row r="42" spans="1:22">
      <c r="A42" s="58">
        <v>44834</v>
      </c>
      <c r="B42" s="62">
        <v>9966.8695597858859</v>
      </c>
      <c r="C42" s="62">
        <v>4901.0352241619703</v>
      </c>
      <c r="D42" s="62">
        <v>5065.8343356239156</v>
      </c>
      <c r="E42" s="102"/>
      <c r="F42" s="102"/>
    </row>
    <row r="43" spans="1:22">
      <c r="A43" s="58">
        <v>44926</v>
      </c>
      <c r="B43" s="62">
        <v>9753</v>
      </c>
      <c r="C43" s="62">
        <v>4788</v>
      </c>
      <c r="D43" s="62">
        <v>4965</v>
      </c>
      <c r="E43" s="102"/>
      <c r="F43" s="116"/>
      <c r="G43" s="116"/>
    </row>
    <row r="44" spans="1:22">
      <c r="A44" s="58">
        <v>45016</v>
      </c>
      <c r="B44" s="123">
        <v>9995</v>
      </c>
      <c r="C44" s="123">
        <v>5066</v>
      </c>
      <c r="D44" s="123">
        <v>4930</v>
      </c>
      <c r="F44" s="116"/>
      <c r="G44" s="116"/>
    </row>
    <row r="45" spans="1:22">
      <c r="A45" s="58">
        <v>45107</v>
      </c>
      <c r="B45" s="123">
        <v>10240</v>
      </c>
      <c r="C45" s="123">
        <v>5253</v>
      </c>
      <c r="D45" s="123">
        <v>4987</v>
      </c>
      <c r="F45" s="116"/>
      <c r="G45" s="116"/>
    </row>
    <row r="50" spans="2:4">
      <c r="B50" s="109"/>
      <c r="C50" s="109"/>
      <c r="D50" s="109"/>
    </row>
    <row r="51" spans="2:4">
      <c r="B51" s="109"/>
      <c r="C51" s="109"/>
      <c r="D51" s="109"/>
    </row>
    <row r="52" spans="2:4">
      <c r="B52" s="109"/>
      <c r="C52" s="109"/>
      <c r="D52" s="109"/>
    </row>
    <row r="53" spans="2:4">
      <c r="B53" s="109"/>
      <c r="D53" s="109"/>
    </row>
    <row r="56" spans="2:4">
      <c r="B56" s="111"/>
      <c r="D56" s="111"/>
    </row>
    <row r="57" spans="2:4">
      <c r="B57" s="111"/>
      <c r="D57" s="111"/>
    </row>
    <row r="58" spans="2:4">
      <c r="B58" s="111"/>
      <c r="C58" s="111"/>
      <c r="D58" s="111"/>
    </row>
    <row r="59" spans="2:4">
      <c r="B59" s="111"/>
      <c r="C59" s="111"/>
      <c r="D59"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3"/>
  <sheetViews>
    <sheetView workbookViewId="0">
      <selection activeCell="B2" sqref="B2"/>
    </sheetView>
  </sheetViews>
  <sheetFormatPr defaultRowHeight="15"/>
  <cols>
    <col min="1" max="1" width="22.85546875" customWidth="1"/>
    <col min="2" max="8" width="19.140625" customWidth="1"/>
  </cols>
  <sheetData>
    <row r="1" spans="1:8">
      <c r="A1" s="1" t="s">
        <v>0</v>
      </c>
      <c r="B1" s="28" t="s">
        <v>133</v>
      </c>
    </row>
    <row r="2" spans="1:8">
      <c r="A2" s="1" t="s">
        <v>1</v>
      </c>
      <c r="B2" s="28" t="s">
        <v>4</v>
      </c>
    </row>
    <row r="3" spans="1:8">
      <c r="A3" s="1" t="s">
        <v>2</v>
      </c>
      <c r="B3" s="28" t="s">
        <v>9</v>
      </c>
    </row>
    <row r="4" spans="1:8">
      <c r="A4" s="1" t="s">
        <v>3</v>
      </c>
      <c r="B4" s="28" t="s">
        <v>51</v>
      </c>
    </row>
    <row r="6" spans="1:8">
      <c r="A6" s="15"/>
      <c r="B6" s="15" t="s">
        <v>8</v>
      </c>
      <c r="C6" s="118" t="s">
        <v>40</v>
      </c>
      <c r="D6" s="118" t="s">
        <v>48</v>
      </c>
      <c r="E6" s="118" t="s">
        <v>38</v>
      </c>
      <c r="F6" s="118" t="s">
        <v>39</v>
      </c>
      <c r="G6" s="15" t="s">
        <v>11</v>
      </c>
      <c r="H6" s="15" t="s">
        <v>44</v>
      </c>
    </row>
    <row r="7" spans="1:8">
      <c r="A7" s="15" t="s">
        <v>41</v>
      </c>
      <c r="B7" s="76">
        <v>0.496</v>
      </c>
      <c r="C7" s="76">
        <v>0.94489999999999996</v>
      </c>
      <c r="D7" s="76">
        <v>0.33539999999999998</v>
      </c>
      <c r="E7" s="76">
        <v>1</v>
      </c>
      <c r="F7" s="76">
        <v>0.80659999999999998</v>
      </c>
      <c r="G7" s="76">
        <v>0.92120000000000002</v>
      </c>
      <c r="H7" s="76">
        <v>0.08</v>
      </c>
    </row>
    <row r="8" spans="1:8">
      <c r="A8" s="15" t="s">
        <v>42</v>
      </c>
      <c r="B8" s="76">
        <v>0.504</v>
      </c>
      <c r="C8" s="76">
        <v>5.5100000000000003E-2</v>
      </c>
      <c r="D8" s="76">
        <v>0.66459999999999997</v>
      </c>
      <c r="E8" s="76">
        <v>0</v>
      </c>
      <c r="F8" s="76">
        <v>0.19339999999999999</v>
      </c>
      <c r="G8" s="76">
        <v>7.8799999999999995E-2</v>
      </c>
      <c r="H8" s="76">
        <v>0.92</v>
      </c>
    </row>
    <row r="9" spans="1:8">
      <c r="A9" s="28"/>
      <c r="B9" s="28"/>
      <c r="C9" s="28"/>
    </row>
    <row r="10" spans="1:8">
      <c r="A10" s="28"/>
      <c r="B10" s="28"/>
      <c r="C10" s="28"/>
    </row>
    <row r="11" spans="1:8">
      <c r="A11" s="28"/>
      <c r="B11" s="74"/>
      <c r="C11" s="71"/>
      <c r="D11" s="70"/>
      <c r="E11" s="75"/>
      <c r="F11" s="72"/>
      <c r="G11" s="73"/>
      <c r="H11" s="76"/>
    </row>
    <row r="12" spans="1:8">
      <c r="A12" s="28"/>
      <c r="B12" s="74"/>
      <c r="C12" s="71"/>
      <c r="D12" s="70"/>
      <c r="E12" s="75"/>
      <c r="F12" s="72"/>
      <c r="G12" s="73"/>
      <c r="H12" s="76"/>
    </row>
    <row r="13" spans="1:8">
      <c r="A13" s="28"/>
      <c r="B13" s="28"/>
      <c r="C13" s="2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48"/>
  <sheetViews>
    <sheetView workbookViewId="0">
      <selection activeCell="C17" sqref="C17"/>
    </sheetView>
  </sheetViews>
  <sheetFormatPr defaultRowHeight="15"/>
  <cols>
    <col min="1" max="1" width="10" customWidth="1"/>
    <col min="2" max="2" width="31" customWidth="1"/>
    <col min="3" max="3" width="45.140625" bestFit="1" customWidth="1"/>
    <col min="4" max="4" width="24.5703125" bestFit="1" customWidth="1"/>
  </cols>
  <sheetData>
    <row r="1" spans="1:41">
      <c r="A1" s="1" t="s">
        <v>0</v>
      </c>
      <c r="B1" t="s">
        <v>66</v>
      </c>
    </row>
    <row r="2" spans="1:41">
      <c r="A2" s="1" t="s">
        <v>1</v>
      </c>
      <c r="B2" t="s">
        <v>4</v>
      </c>
    </row>
    <row r="3" spans="1:41">
      <c r="A3" s="1" t="s">
        <v>2</v>
      </c>
      <c r="B3" t="s">
        <v>9</v>
      </c>
    </row>
    <row r="4" spans="1:41">
      <c r="A4" s="1" t="s">
        <v>3</v>
      </c>
      <c r="B4" t="s">
        <v>67</v>
      </c>
      <c r="I4" s="35"/>
      <c r="J4" s="35"/>
    </row>
    <row r="5" spans="1:41">
      <c r="I5" s="35"/>
      <c r="J5" s="35"/>
    </row>
    <row r="6" spans="1:41">
      <c r="D6" s="1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row>
    <row r="7" spans="1:41">
      <c r="A7" s="3"/>
      <c r="B7" s="5" t="s">
        <v>88</v>
      </c>
      <c r="C7" s="5" t="s">
        <v>98</v>
      </c>
      <c r="D7" s="5" t="s">
        <v>49</v>
      </c>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row>
    <row r="8" spans="1:41">
      <c r="A8" s="2">
        <v>42094</v>
      </c>
      <c r="B8" s="37">
        <v>13.12024745011316</v>
      </c>
      <c r="C8" s="38">
        <v>6.8764081599999995</v>
      </c>
      <c r="D8" s="38">
        <v>13.114233998719321</v>
      </c>
      <c r="G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row>
    <row r="9" spans="1:41">
      <c r="A9" s="2">
        <v>42185</v>
      </c>
      <c r="B9" s="37">
        <v>11.922414394656903</v>
      </c>
      <c r="C9" s="38">
        <v>6.8189467200000005</v>
      </c>
      <c r="D9" s="38">
        <v>11.922799705755338</v>
      </c>
      <c r="F9" s="28"/>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row>
    <row r="10" spans="1:41">
      <c r="A10" s="2">
        <v>42277</v>
      </c>
      <c r="B10" s="37">
        <v>11.357347491257439</v>
      </c>
      <c r="C10" s="38">
        <v>6.3851123899999997</v>
      </c>
      <c r="D10" s="38">
        <v>11.365148447627385</v>
      </c>
      <c r="F10" s="28"/>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row>
    <row r="11" spans="1:41">
      <c r="A11" s="2">
        <v>42369</v>
      </c>
      <c r="B11" s="37">
        <v>11.321410905712398</v>
      </c>
      <c r="C11" s="38">
        <v>4.45909815</v>
      </c>
      <c r="D11" s="38">
        <v>11.346522016990145</v>
      </c>
      <c r="F11" s="28"/>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row>
    <row r="12" spans="1:41">
      <c r="A12" s="2">
        <v>42460</v>
      </c>
      <c r="B12" s="37">
        <v>9.3760423638113899</v>
      </c>
      <c r="C12" s="38">
        <v>5.6488580599999993</v>
      </c>
      <c r="D12" s="38">
        <v>9.4058989880229564</v>
      </c>
      <c r="F12" s="28"/>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row>
    <row r="13" spans="1:41">
      <c r="A13" s="2">
        <v>42551</v>
      </c>
      <c r="B13" s="37">
        <v>12.768144781441043</v>
      </c>
      <c r="C13" s="38">
        <v>5.7172792100000001</v>
      </c>
      <c r="D13" s="38">
        <v>12.79413730494624</v>
      </c>
      <c r="F13" s="28"/>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row>
    <row r="14" spans="1:41">
      <c r="A14" s="2">
        <v>42643</v>
      </c>
      <c r="B14" s="37">
        <v>12.432701969801299</v>
      </c>
      <c r="C14" s="38">
        <v>5.3951556499999995</v>
      </c>
      <c r="D14" s="38">
        <v>12.444764235417862</v>
      </c>
      <c r="F14" s="28"/>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row>
    <row r="15" spans="1:41">
      <c r="A15" s="2">
        <v>42735</v>
      </c>
      <c r="B15" s="37">
        <v>11.881691169298747</v>
      </c>
      <c r="C15" s="38">
        <v>3.2541714899999996</v>
      </c>
      <c r="D15" s="38">
        <v>11.918440952380182</v>
      </c>
      <c r="F15" s="28"/>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row>
    <row r="16" spans="1:41">
      <c r="A16" s="2">
        <v>42825</v>
      </c>
      <c r="B16" s="37">
        <v>13.178830066373449</v>
      </c>
      <c r="C16" s="38">
        <v>7.3090799799999999</v>
      </c>
      <c r="D16" s="38">
        <v>13.176632534923465</v>
      </c>
      <c r="F16" s="28"/>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row>
    <row r="17" spans="1:41">
      <c r="A17" s="2">
        <v>42916</v>
      </c>
      <c r="B17" s="37">
        <v>12.707894044387153</v>
      </c>
      <c r="C17" s="38">
        <v>7.1011688200000007</v>
      </c>
      <c r="D17" s="38">
        <v>12.695343206852277</v>
      </c>
      <c r="F17" s="28"/>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row>
    <row r="18" spans="1:41">
      <c r="A18" s="2">
        <v>43008</v>
      </c>
      <c r="B18" s="37">
        <v>12.114375306136054</v>
      </c>
      <c r="C18" s="38">
        <v>7.1900500100000002</v>
      </c>
      <c r="D18" s="38">
        <v>12.107579102435571</v>
      </c>
      <c r="F18" s="28"/>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row>
    <row r="19" spans="1:41">
      <c r="A19" s="2">
        <v>43100</v>
      </c>
      <c r="B19" s="37">
        <v>11.507005811727026</v>
      </c>
      <c r="C19" s="38">
        <v>6.0447554800000001</v>
      </c>
      <c r="D19" s="38">
        <v>11.517321116256795</v>
      </c>
      <c r="F19" s="28"/>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row>
    <row r="20" spans="1:41">
      <c r="A20" s="2">
        <v>43190</v>
      </c>
      <c r="B20" s="37">
        <v>12.208166538060981</v>
      </c>
      <c r="C20" s="38">
        <v>6.7542423899999999</v>
      </c>
      <c r="D20" s="38">
        <v>12.246499728983574</v>
      </c>
      <c r="F20" s="28"/>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row>
    <row r="21" spans="1:41">
      <c r="A21" s="2">
        <v>43281</v>
      </c>
      <c r="B21" s="37">
        <v>14.127796181267167</v>
      </c>
      <c r="C21" s="38">
        <v>7.2187907199999994</v>
      </c>
      <c r="D21" s="38">
        <v>14.206914975023391</v>
      </c>
      <c r="F21" s="28"/>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row>
    <row r="22" spans="1:41">
      <c r="A22" s="2">
        <v>43373</v>
      </c>
      <c r="B22" s="37">
        <v>12.944091056284973</v>
      </c>
      <c r="C22" s="38">
        <v>7.19970189</v>
      </c>
      <c r="D22" s="38">
        <v>13.022811919147733</v>
      </c>
      <c r="F22" s="28"/>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row>
    <row r="23" spans="1:41">
      <c r="A23" s="2">
        <v>43465</v>
      </c>
      <c r="B23" s="37">
        <v>12.357564036613656</v>
      </c>
      <c r="C23" s="38">
        <v>6.5148027499999994</v>
      </c>
      <c r="D23" s="38">
        <v>12.432466080238612</v>
      </c>
      <c r="F23" s="28"/>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row>
    <row r="24" spans="1:41">
      <c r="A24" s="2">
        <v>43555</v>
      </c>
      <c r="B24" s="37">
        <v>12.872723324763896</v>
      </c>
      <c r="C24" s="38">
        <v>6.7782184300000008</v>
      </c>
      <c r="D24" s="38">
        <v>13.035899629090828</v>
      </c>
      <c r="F24" s="28"/>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row>
    <row r="25" spans="1:41">
      <c r="A25" s="2">
        <v>43646</v>
      </c>
      <c r="B25" s="37">
        <v>12.235595339469658</v>
      </c>
      <c r="C25" s="38">
        <v>7.0172553999999998</v>
      </c>
      <c r="D25" s="38">
        <v>12.364939276066263</v>
      </c>
      <c r="F25" s="28"/>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row>
    <row r="26" spans="1:41">
      <c r="A26" s="2">
        <v>43738</v>
      </c>
      <c r="B26" s="37">
        <v>11.374110374011915</v>
      </c>
      <c r="C26" s="38">
        <v>6.56424261</v>
      </c>
      <c r="D26" s="38">
        <v>11.591268774011075</v>
      </c>
      <c r="F26" s="28"/>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row>
    <row r="27" spans="1:41">
      <c r="A27" s="2">
        <v>43830</v>
      </c>
      <c r="B27" s="37">
        <v>11.195200706631493</v>
      </c>
      <c r="C27" s="38">
        <v>5.7348009300000005</v>
      </c>
      <c r="D27" s="38">
        <v>11.457043837724312</v>
      </c>
      <c r="F27" s="28"/>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row>
    <row r="28" spans="1:41">
      <c r="A28" s="2">
        <v>43921</v>
      </c>
      <c r="B28" s="37">
        <v>3.8687115429663432</v>
      </c>
      <c r="C28" s="38">
        <v>1.29145862</v>
      </c>
      <c r="D28" s="38">
        <v>4.1921600143641591</v>
      </c>
      <c r="F28" s="28"/>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row>
    <row r="29" spans="1:41">
      <c r="A29" s="2">
        <v>44012</v>
      </c>
      <c r="B29" s="37">
        <v>6.2385760647928574</v>
      </c>
      <c r="C29" s="38">
        <v>0.49300984000000003</v>
      </c>
      <c r="D29" s="38">
        <v>6.4841451048811605</v>
      </c>
      <c r="F29" s="28"/>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row>
    <row r="30" spans="1:41">
      <c r="A30" s="2">
        <v>44104</v>
      </c>
      <c r="B30" s="37">
        <v>7.3791507797284357</v>
      </c>
      <c r="C30" s="38">
        <v>2.4850032300000002</v>
      </c>
      <c r="D30" s="38">
        <v>7.6259865035383028</v>
      </c>
      <c r="F30" s="28"/>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row>
    <row r="31" spans="1:41">
      <c r="A31" s="2">
        <v>44196</v>
      </c>
      <c r="B31" s="37">
        <v>7.9427891272348363</v>
      </c>
      <c r="C31" s="38">
        <v>1.94428</v>
      </c>
      <c r="D31" s="38">
        <v>8.2699091708386483</v>
      </c>
      <c r="F31" s="28"/>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row>
    <row r="32" spans="1:41">
      <c r="A32" s="2">
        <v>44286</v>
      </c>
      <c r="B32" s="37">
        <v>10.730928756331201</v>
      </c>
      <c r="C32" s="38">
        <v>7.6531660599999993</v>
      </c>
      <c r="D32" s="38">
        <v>11.337353323157307</v>
      </c>
      <c r="F32" s="28"/>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row>
    <row r="33" spans="1:41">
      <c r="A33" s="2">
        <v>44377</v>
      </c>
      <c r="B33" s="37">
        <v>10.856939864224218</v>
      </c>
      <c r="C33" s="38">
        <v>7.3902340200000003</v>
      </c>
      <c r="D33" s="38">
        <v>11.509500701521933</v>
      </c>
      <c r="F33" s="28"/>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row>
    <row r="34" spans="1:41">
      <c r="A34" s="2">
        <v>44469</v>
      </c>
      <c r="B34" s="37">
        <v>10.783192302393829</v>
      </c>
      <c r="C34" s="38">
        <v>7.7096957699999997</v>
      </c>
      <c r="D34" s="38">
        <v>11.54003706068619</v>
      </c>
      <c r="F34" s="28"/>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row>
    <row r="35" spans="1:41">
      <c r="A35" s="2">
        <v>44561</v>
      </c>
      <c r="B35" s="37">
        <v>10.148995268317792</v>
      </c>
      <c r="C35" s="38">
        <v>7.3045296300000011</v>
      </c>
      <c r="D35" s="38">
        <v>11.352682034740578</v>
      </c>
      <c r="F35" s="28"/>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row>
    <row r="36" spans="1:41">
      <c r="A36" s="2">
        <v>44651</v>
      </c>
      <c r="B36" s="37">
        <v>10.028720438998805</v>
      </c>
      <c r="C36" s="38">
        <v>6.65094881</v>
      </c>
      <c r="D36" s="38">
        <v>11.676651770472018</v>
      </c>
      <c r="F36" s="28"/>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row>
    <row r="37" spans="1:41">
      <c r="A37" s="2">
        <v>44742</v>
      </c>
      <c r="B37" s="37">
        <v>8.5381973416062689</v>
      </c>
      <c r="C37" s="38">
        <v>7.8921950000000001</v>
      </c>
      <c r="D37" s="38">
        <v>10.401771869663474</v>
      </c>
      <c r="F37" s="28"/>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row>
    <row r="38" spans="1:41">
      <c r="A38" s="58">
        <v>44834</v>
      </c>
      <c r="B38" s="37">
        <v>9.1355203288131772</v>
      </c>
      <c r="C38" s="38">
        <v>7.7801238399999999</v>
      </c>
      <c r="D38" s="38">
        <v>10.862784304649104</v>
      </c>
      <c r="F38" s="28"/>
      <c r="H38" s="35"/>
      <c r="I38" s="35"/>
      <c r="J38" s="35"/>
      <c r="K38" s="35"/>
      <c r="L38" s="35"/>
      <c r="M38" s="35"/>
    </row>
    <row r="39" spans="1:41">
      <c r="A39" s="58">
        <v>44926</v>
      </c>
      <c r="B39" s="37">
        <v>9.6289953216009732</v>
      </c>
      <c r="C39" s="38">
        <v>8.0592738799999992</v>
      </c>
      <c r="D39" s="38">
        <v>11.2270178443961</v>
      </c>
      <c r="M39" s="34"/>
    </row>
    <row r="40" spans="1:41">
      <c r="A40" s="120">
        <v>45016</v>
      </c>
      <c r="B40" s="37">
        <v>13.935025100000001</v>
      </c>
      <c r="C40" s="38">
        <v>10.38337282</v>
      </c>
      <c r="D40" s="38">
        <v>14.94156470198579</v>
      </c>
      <c r="M40" s="34"/>
    </row>
    <row r="41" spans="1:41">
      <c r="A41" s="120">
        <v>45107</v>
      </c>
      <c r="B41" s="37">
        <v>13.965403400000001</v>
      </c>
      <c r="D41" s="38">
        <v>14.864390315383893</v>
      </c>
      <c r="F41" s="121"/>
      <c r="M41" s="34"/>
    </row>
    <row r="42" spans="1:41">
      <c r="F42" s="121"/>
      <c r="M42" s="34"/>
    </row>
    <row r="43" spans="1:41">
      <c r="D43" s="126"/>
      <c r="F43" s="121"/>
      <c r="M43" s="34"/>
    </row>
    <row r="44" spans="1:41">
      <c r="D44" s="126"/>
      <c r="E44" s="125"/>
    </row>
    <row r="46" spans="1:41">
      <c r="F46" s="119"/>
    </row>
    <row r="47" spans="1:41">
      <c r="B47" s="121"/>
      <c r="F47" s="119"/>
    </row>
    <row r="48" spans="1:41">
      <c r="B48" s="121"/>
      <c r="C48" s="121"/>
      <c r="D48" s="121"/>
      <c r="F48" s="11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9"/>
  <sheetViews>
    <sheetView workbookViewId="0">
      <selection activeCell="B4" sqref="B4"/>
    </sheetView>
  </sheetViews>
  <sheetFormatPr defaultRowHeight="15"/>
  <cols>
    <col min="1" max="1" width="10" customWidth="1"/>
    <col min="2" max="2" width="20.5703125" customWidth="1"/>
    <col min="3" max="3" width="28.5703125" bestFit="1" customWidth="1"/>
    <col min="4" max="4" width="11.140625" customWidth="1"/>
  </cols>
  <sheetData>
    <row r="1" spans="1:12">
      <c r="A1" s="1" t="s">
        <v>0</v>
      </c>
      <c r="B1" t="s">
        <v>109</v>
      </c>
    </row>
    <row r="2" spans="1:12">
      <c r="A2" s="1" t="s">
        <v>1</v>
      </c>
      <c r="B2" t="s">
        <v>4</v>
      </c>
    </row>
    <row r="3" spans="1:12">
      <c r="A3" s="1" t="s">
        <v>2</v>
      </c>
      <c r="B3" t="s">
        <v>68</v>
      </c>
    </row>
    <row r="4" spans="1:12">
      <c r="A4" s="1" t="s">
        <v>3</v>
      </c>
      <c r="B4" s="24" t="s">
        <v>69</v>
      </c>
    </row>
    <row r="7" spans="1:12">
      <c r="A7" s="3"/>
      <c r="B7" s="5" t="s">
        <v>88</v>
      </c>
      <c r="C7" s="5" t="s">
        <v>26</v>
      </c>
      <c r="D7" s="5" t="s">
        <v>98</v>
      </c>
      <c r="E7" s="60"/>
    </row>
    <row r="8" spans="1:12">
      <c r="A8" s="2">
        <v>42094</v>
      </c>
      <c r="B8" s="105">
        <v>51.882004563109142</v>
      </c>
      <c r="C8" s="105">
        <v>50.95874828217989</v>
      </c>
      <c r="D8" s="105">
        <v>60.977220389999999</v>
      </c>
      <c r="E8" s="105"/>
      <c r="F8" s="28"/>
      <c r="G8" s="35"/>
      <c r="H8" s="35"/>
      <c r="I8" s="35"/>
    </row>
    <row r="9" spans="1:12">
      <c r="A9" s="2">
        <v>42185</v>
      </c>
      <c r="B9" s="105">
        <v>53.475039274442793</v>
      </c>
      <c r="C9" s="105">
        <v>50.198525137506898</v>
      </c>
      <c r="D9" s="105">
        <v>59.306555930000002</v>
      </c>
      <c r="E9" s="105"/>
      <c r="F9" s="28"/>
      <c r="G9" s="35"/>
      <c r="H9" s="35"/>
      <c r="I9" s="35"/>
      <c r="K9" s="35"/>
    </row>
    <row r="10" spans="1:12">
      <c r="A10" s="2">
        <v>42277</v>
      </c>
      <c r="B10" s="105">
        <v>53.592300343924748</v>
      </c>
      <c r="C10" s="105">
        <v>50.598941425503696</v>
      </c>
      <c r="D10" s="105">
        <v>59.935528120000001</v>
      </c>
      <c r="E10" s="105"/>
      <c r="F10" s="28"/>
      <c r="G10" s="35"/>
      <c r="H10" s="35"/>
      <c r="I10" s="35"/>
      <c r="K10" s="35"/>
      <c r="L10" s="35"/>
    </row>
    <row r="11" spans="1:12">
      <c r="A11" s="2">
        <v>42369</v>
      </c>
      <c r="B11" s="105">
        <v>54.070545075334998</v>
      </c>
      <c r="C11" s="105">
        <v>53.254972314202917</v>
      </c>
      <c r="D11" s="105">
        <v>62.807720739999993</v>
      </c>
      <c r="E11" s="105"/>
      <c r="F11" s="28"/>
      <c r="G11" s="35"/>
      <c r="H11" s="35"/>
      <c r="I11" s="35"/>
      <c r="K11" s="35"/>
      <c r="L11" s="35"/>
    </row>
    <row r="12" spans="1:12">
      <c r="A12" s="2">
        <v>42460</v>
      </c>
      <c r="B12" s="105">
        <v>57.824993067390821</v>
      </c>
      <c r="C12" s="105">
        <v>54.740719440273345</v>
      </c>
      <c r="D12" s="105">
        <v>65.996565630000006</v>
      </c>
      <c r="E12" s="105"/>
      <c r="F12" s="28"/>
      <c r="G12" s="35"/>
      <c r="H12" s="35"/>
      <c r="I12" s="35"/>
      <c r="K12" s="35"/>
      <c r="L12" s="35"/>
    </row>
    <row r="13" spans="1:12">
      <c r="A13" s="2">
        <v>42551</v>
      </c>
      <c r="B13" s="105">
        <v>53.809470580817262</v>
      </c>
      <c r="C13" s="105">
        <v>54.824327266866959</v>
      </c>
      <c r="D13" s="105">
        <v>62.689661839999999</v>
      </c>
      <c r="E13" s="105"/>
      <c r="F13" s="28"/>
      <c r="G13" s="35"/>
      <c r="H13" s="35"/>
      <c r="I13" s="35"/>
      <c r="K13" s="35"/>
      <c r="L13" s="35"/>
    </row>
    <row r="14" spans="1:12">
      <c r="A14" s="2">
        <v>42643</v>
      </c>
      <c r="B14" s="105">
        <v>53.096562753674384</v>
      </c>
      <c r="C14" s="105">
        <v>54.700392869304373</v>
      </c>
      <c r="D14" s="105">
        <v>63.030329180000003</v>
      </c>
      <c r="E14" s="105"/>
      <c r="F14" s="28"/>
      <c r="G14" s="35"/>
      <c r="H14" s="35"/>
      <c r="I14" s="35"/>
      <c r="K14" s="35"/>
      <c r="L14" s="35"/>
    </row>
    <row r="15" spans="1:12">
      <c r="A15" s="2">
        <v>42735</v>
      </c>
      <c r="B15" s="105">
        <v>53.433842010545895</v>
      </c>
      <c r="C15" s="105">
        <v>54.541217103107087</v>
      </c>
      <c r="D15" s="105">
        <v>65.25961144</v>
      </c>
      <c r="E15" s="105"/>
      <c r="F15" s="28"/>
      <c r="G15" s="35"/>
      <c r="H15" s="35"/>
      <c r="I15" s="35"/>
      <c r="K15" s="35"/>
      <c r="L15" s="35"/>
    </row>
    <row r="16" spans="1:12">
      <c r="A16" s="2">
        <v>42825</v>
      </c>
      <c r="B16" s="105">
        <v>51.792337513428912</v>
      </c>
      <c r="C16" s="105">
        <v>53.033053214616608</v>
      </c>
      <c r="D16" s="105">
        <v>63.895539499999998</v>
      </c>
      <c r="E16" s="105"/>
      <c r="F16" s="28"/>
      <c r="G16" s="35"/>
      <c r="H16" s="35"/>
      <c r="I16" s="35"/>
      <c r="K16" s="35"/>
      <c r="L16" s="35"/>
    </row>
    <row r="17" spans="1:12">
      <c r="A17" s="2">
        <v>42916</v>
      </c>
      <c r="B17" s="105">
        <v>52.378182800239351</v>
      </c>
      <c r="C17" s="105">
        <v>52.675231269472135</v>
      </c>
      <c r="D17" s="105">
        <v>61.555518730000003</v>
      </c>
      <c r="E17" s="105"/>
      <c r="F17" s="28"/>
      <c r="G17" s="35"/>
      <c r="H17" s="35"/>
      <c r="I17" s="35"/>
      <c r="K17" s="35"/>
      <c r="L17" s="35"/>
    </row>
    <row r="18" spans="1:12">
      <c r="A18" s="2">
        <v>43008</v>
      </c>
      <c r="B18" s="105">
        <v>52.060398146449337</v>
      </c>
      <c r="C18" s="105">
        <v>52.41619011766587</v>
      </c>
      <c r="D18" s="105">
        <v>61.706182119999994</v>
      </c>
      <c r="E18" s="105"/>
      <c r="F18" s="28"/>
      <c r="G18" s="35"/>
      <c r="H18" s="35"/>
      <c r="I18" s="35"/>
      <c r="K18" s="35"/>
      <c r="L18" s="35"/>
    </row>
    <row r="19" spans="1:12">
      <c r="A19" s="2">
        <v>43100</v>
      </c>
      <c r="B19" s="105">
        <v>52.981998149607712</v>
      </c>
      <c r="C19" s="105">
        <v>52.303229152431328</v>
      </c>
      <c r="D19" s="105">
        <v>63.351302699999998</v>
      </c>
      <c r="E19" s="105"/>
      <c r="F19" s="28"/>
      <c r="G19" s="35"/>
      <c r="H19" s="35"/>
      <c r="I19" s="35"/>
      <c r="K19" s="35"/>
      <c r="L19" s="35"/>
    </row>
    <row r="20" spans="1:12">
      <c r="A20" s="2">
        <v>43190</v>
      </c>
      <c r="B20" s="105">
        <v>52.286282498121238</v>
      </c>
      <c r="C20" s="105">
        <v>52.426715398604415</v>
      </c>
      <c r="D20" s="105">
        <v>65.006623149999996</v>
      </c>
      <c r="E20" s="105"/>
      <c r="F20" s="28"/>
      <c r="G20" s="35"/>
      <c r="H20" s="35"/>
      <c r="I20" s="35"/>
      <c r="K20" s="35"/>
      <c r="L20" s="35"/>
    </row>
    <row r="21" spans="1:12">
      <c r="A21" s="2">
        <v>43281</v>
      </c>
      <c r="B21" s="105">
        <v>51.191906488683067</v>
      </c>
      <c r="C21" s="105">
        <v>52.13014632071534</v>
      </c>
      <c r="D21" s="105">
        <v>63.73910103</v>
      </c>
      <c r="E21" s="105"/>
      <c r="F21" s="28"/>
      <c r="G21" s="35"/>
      <c r="H21" s="35"/>
      <c r="I21" s="35"/>
      <c r="K21" s="35"/>
      <c r="L21" s="35"/>
    </row>
    <row r="22" spans="1:12">
      <c r="A22" s="2">
        <v>43373</v>
      </c>
      <c r="B22" s="105">
        <v>51.756358194657381</v>
      </c>
      <c r="C22" s="105">
        <v>52.054136332767342</v>
      </c>
      <c r="D22" s="105">
        <v>63.30515535</v>
      </c>
      <c r="E22" s="105"/>
      <c r="F22" s="28"/>
      <c r="G22" s="35"/>
      <c r="H22" s="35"/>
      <c r="I22" s="35"/>
      <c r="K22" s="35"/>
      <c r="L22" s="35"/>
    </row>
    <row r="23" spans="1:12">
      <c r="A23" s="2">
        <v>43465</v>
      </c>
      <c r="B23" s="105">
        <v>52.768817049697766</v>
      </c>
      <c r="C23" s="105">
        <v>52.000841057789856</v>
      </c>
      <c r="D23" s="105">
        <v>64.465958020000002</v>
      </c>
      <c r="E23" s="105"/>
      <c r="F23" s="28"/>
      <c r="G23" s="35"/>
      <c r="H23" s="35"/>
      <c r="I23" s="35"/>
      <c r="K23" s="35"/>
      <c r="L23" s="35"/>
    </row>
    <row r="24" spans="1:12">
      <c r="A24" s="2">
        <v>43555</v>
      </c>
      <c r="B24" s="105">
        <v>50.616913835943897</v>
      </c>
      <c r="C24" s="105">
        <v>51.58349889224553</v>
      </c>
      <c r="D24" s="105">
        <v>66.341579870000004</v>
      </c>
      <c r="E24" s="105"/>
      <c r="F24" s="28"/>
      <c r="G24" s="35"/>
      <c r="H24" s="35"/>
      <c r="I24" s="35"/>
      <c r="K24" s="35"/>
      <c r="L24" s="35"/>
    </row>
    <row r="25" spans="1:12">
      <c r="A25" s="2">
        <v>43646</v>
      </c>
      <c r="B25" s="105">
        <v>52.454285577726687</v>
      </c>
      <c r="C25" s="105">
        <v>51.899093664506424</v>
      </c>
      <c r="D25" s="105">
        <v>64.10522576999999</v>
      </c>
      <c r="E25" s="105"/>
      <c r="F25" s="28"/>
      <c r="G25" s="35"/>
      <c r="H25" s="35"/>
      <c r="I25" s="35"/>
      <c r="K25" s="35"/>
      <c r="L25" s="35"/>
    </row>
    <row r="26" spans="1:12">
      <c r="A26" s="2">
        <v>43738</v>
      </c>
      <c r="B26" s="105">
        <v>53.839005064755519</v>
      </c>
      <c r="C26" s="105">
        <v>52.419755382030964</v>
      </c>
      <c r="D26" s="105">
        <v>63.302078170000001</v>
      </c>
      <c r="E26" s="105"/>
      <c r="F26" s="28"/>
      <c r="G26" s="35"/>
      <c r="H26" s="35"/>
      <c r="I26" s="35"/>
      <c r="K26" s="35"/>
      <c r="L26" s="35"/>
    </row>
    <row r="27" spans="1:12">
      <c r="A27" s="2">
        <v>43830</v>
      </c>
      <c r="B27" s="105">
        <v>54.29275783304427</v>
      </c>
      <c r="C27" s="105">
        <v>52.8007405778676</v>
      </c>
      <c r="D27" s="105">
        <v>63.97961609</v>
      </c>
      <c r="E27" s="105"/>
      <c r="F27" s="28"/>
      <c r="G27" s="35"/>
      <c r="H27" s="35"/>
      <c r="I27" s="35"/>
      <c r="K27" s="35"/>
      <c r="L27" s="35"/>
    </row>
    <row r="28" spans="1:12">
      <c r="A28" s="2">
        <v>43921</v>
      </c>
      <c r="B28" s="105">
        <v>64.597318322891866</v>
      </c>
      <c r="C28" s="105">
        <v>56.29584169960458</v>
      </c>
      <c r="D28" s="105">
        <v>71.722820970000001</v>
      </c>
      <c r="E28" s="105"/>
      <c r="F28" s="28"/>
      <c r="G28" s="35"/>
      <c r="H28" s="35"/>
      <c r="I28" s="35"/>
      <c r="K28" s="35"/>
      <c r="L28" s="35"/>
    </row>
    <row r="29" spans="1:12">
      <c r="A29" s="2">
        <v>44012</v>
      </c>
      <c r="B29" s="105">
        <v>59.738658908715493</v>
      </c>
      <c r="C29" s="105">
        <v>58.11693503235179</v>
      </c>
      <c r="D29" s="105">
        <v>66.637505900000008</v>
      </c>
      <c r="E29" s="105"/>
      <c r="F29" s="28"/>
      <c r="G29" s="35"/>
      <c r="H29" s="35"/>
      <c r="I29" s="35"/>
      <c r="K29" s="35"/>
      <c r="L29" s="35"/>
    </row>
    <row r="30" spans="1:12">
      <c r="A30" s="2">
        <v>44104</v>
      </c>
      <c r="B30" s="105">
        <v>57.924519987766764</v>
      </c>
      <c r="C30" s="105">
        <v>59.138313763104591</v>
      </c>
      <c r="D30" s="105">
        <v>64.704953230000001</v>
      </c>
      <c r="E30" s="105"/>
      <c r="F30" s="28"/>
      <c r="G30" s="35"/>
      <c r="H30" s="35"/>
      <c r="I30" s="35"/>
      <c r="K30" s="35"/>
      <c r="L30" s="35"/>
    </row>
    <row r="31" spans="1:12">
      <c r="A31" s="2">
        <v>44196</v>
      </c>
      <c r="B31" s="105">
        <v>57.504992529805278</v>
      </c>
      <c r="C31" s="105">
        <v>59.941372437294845</v>
      </c>
      <c r="D31" s="105">
        <v>65.219979940000002</v>
      </c>
      <c r="E31" s="105"/>
      <c r="F31" s="28"/>
      <c r="G31" s="35"/>
      <c r="H31" s="35"/>
      <c r="I31" s="35"/>
      <c r="K31" s="35"/>
      <c r="L31" s="35"/>
    </row>
    <row r="32" spans="1:12">
      <c r="A32" s="2">
        <v>44286</v>
      </c>
      <c r="B32" s="105">
        <v>52.899296525976723</v>
      </c>
      <c r="C32" s="105">
        <v>57.016866988066063</v>
      </c>
      <c r="D32" s="105">
        <v>63.555011329999999</v>
      </c>
      <c r="E32" s="105"/>
      <c r="F32" s="28"/>
      <c r="G32" s="35"/>
      <c r="H32" s="35"/>
      <c r="I32" s="35"/>
      <c r="K32" s="35"/>
      <c r="L32" s="35"/>
    </row>
    <row r="33" spans="1:12">
      <c r="A33" s="2">
        <v>44377</v>
      </c>
      <c r="B33" s="105">
        <v>54.99363823608919</v>
      </c>
      <c r="C33" s="105">
        <v>55.830611819909493</v>
      </c>
      <c r="D33" s="105">
        <v>63.984188549999999</v>
      </c>
      <c r="E33" s="105"/>
      <c r="F33" s="28"/>
      <c r="G33" s="35"/>
      <c r="H33" s="35"/>
      <c r="I33" s="35"/>
      <c r="K33" s="35"/>
      <c r="L33" s="35"/>
    </row>
    <row r="34" spans="1:12">
      <c r="A34" s="2">
        <v>44469</v>
      </c>
      <c r="B34" s="105">
        <v>54.057147333155044</v>
      </c>
      <c r="C34" s="105">
        <v>54.863768656256561</v>
      </c>
      <c r="D34" s="105">
        <v>62.735993199999996</v>
      </c>
      <c r="E34" s="105"/>
      <c r="F34" s="28"/>
      <c r="G34" s="35"/>
      <c r="H34" s="35"/>
      <c r="I34" s="35"/>
      <c r="K34" s="35"/>
      <c r="L34" s="35"/>
    </row>
    <row r="35" spans="1:12">
      <c r="A35" s="2">
        <v>44561</v>
      </c>
      <c r="B35" s="105">
        <v>55.008897859683636</v>
      </c>
      <c r="C35" s="105">
        <v>54.239744988726144</v>
      </c>
      <c r="D35" s="105">
        <v>63.335340439999996</v>
      </c>
      <c r="E35" s="105"/>
      <c r="F35" s="28"/>
      <c r="G35" s="35"/>
      <c r="H35" s="35"/>
      <c r="I35" s="35"/>
      <c r="K35" s="35"/>
      <c r="L35" s="35"/>
    </row>
    <row r="36" spans="1:12">
      <c r="A36" s="2">
        <v>44651</v>
      </c>
      <c r="B36" s="105">
        <v>54.229649247663637</v>
      </c>
      <c r="C36" s="105">
        <v>54.572333169147882</v>
      </c>
      <c r="D36" s="105">
        <v>63.180797600000005</v>
      </c>
      <c r="E36" s="105"/>
      <c r="F36" s="28"/>
      <c r="G36" s="35"/>
      <c r="H36" s="35"/>
      <c r="I36" s="35"/>
      <c r="K36" s="35"/>
      <c r="L36" s="35"/>
    </row>
    <row r="37" spans="1:12">
      <c r="A37" s="2">
        <v>44742</v>
      </c>
      <c r="B37" s="105">
        <v>57.880394382720326</v>
      </c>
      <c r="C37" s="105">
        <v>55.294022205805661</v>
      </c>
      <c r="D37" s="105">
        <v>61.391007330000001</v>
      </c>
      <c r="E37" s="105"/>
      <c r="F37" s="28"/>
      <c r="G37" s="35"/>
      <c r="H37" s="35"/>
      <c r="I37" s="35"/>
      <c r="K37" s="35"/>
      <c r="L37" s="35"/>
    </row>
    <row r="38" spans="1:12">
      <c r="A38" s="58">
        <v>44834</v>
      </c>
      <c r="B38" s="105">
        <v>55.565134656623059</v>
      </c>
      <c r="C38" s="105">
        <v>55.671019036672661</v>
      </c>
      <c r="D38" s="121">
        <v>60.999360160000002</v>
      </c>
      <c r="E38" s="105"/>
      <c r="G38" s="35"/>
      <c r="H38" s="35"/>
      <c r="I38" s="35"/>
    </row>
    <row r="39" spans="1:12">
      <c r="A39" s="58">
        <v>44926</v>
      </c>
      <c r="B39" s="105">
        <v>54.628766916595637</v>
      </c>
      <c r="C39" s="105">
        <v>55.575986300900659</v>
      </c>
      <c r="D39" s="121">
        <v>60.555809689999997</v>
      </c>
      <c r="E39" s="105"/>
      <c r="G39" s="35"/>
      <c r="H39" s="35"/>
      <c r="I39" s="35"/>
    </row>
    <row r="40" spans="1:12">
      <c r="A40" s="120">
        <v>45016</v>
      </c>
      <c r="B40" s="121">
        <v>46.365375960971697</v>
      </c>
      <c r="C40" s="121">
        <v>53.609917979227681</v>
      </c>
      <c r="D40" s="121">
        <v>59.180219460000004</v>
      </c>
      <c r="E40" s="121"/>
      <c r="G40" s="35"/>
      <c r="H40" s="35"/>
      <c r="I40" s="35"/>
    </row>
    <row r="41" spans="1:12">
      <c r="A41" s="120">
        <v>45107</v>
      </c>
      <c r="B41" s="121">
        <v>47.628425569938798</v>
      </c>
      <c r="C41" s="121">
        <v>51.046925776032296</v>
      </c>
      <c r="E41" s="121"/>
      <c r="G41" s="35"/>
      <c r="H41" s="35"/>
      <c r="I41" s="35"/>
    </row>
    <row r="43" spans="1:12">
      <c r="C43" s="121"/>
    </row>
    <row r="44" spans="1:12">
      <c r="C44" s="121"/>
      <c r="F44" s="119"/>
    </row>
    <row r="45" spans="1:12">
      <c r="C45" s="121"/>
      <c r="F45" s="119"/>
      <c r="G45" s="119"/>
    </row>
    <row r="46" spans="1:12">
      <c r="B46" s="119"/>
      <c r="F46" s="128"/>
      <c r="G46" s="119"/>
    </row>
    <row r="47" spans="1:12">
      <c r="F47" s="128"/>
      <c r="G47" s="127"/>
    </row>
    <row r="48" spans="1:12">
      <c r="B48" s="117"/>
    </row>
    <row r="49" spans="2:2">
      <c r="B49" s="11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35</vt:i4>
      </vt:variant>
      <vt:variant>
        <vt:lpstr>Diagram</vt:lpstr>
      </vt:variant>
      <vt:variant>
        <vt:i4>35</vt:i4>
      </vt:variant>
    </vt:vector>
  </HeadingPairs>
  <TitlesOfParts>
    <vt:vector size="70"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D1.</vt:lpstr>
      <vt:lpstr>D2.</vt:lpstr>
      <vt:lpstr>D3.</vt:lpstr>
      <vt:lpstr>D4.</vt:lpstr>
      <vt:lpstr>D5.</vt:lpstr>
      <vt:lpstr>D6.</vt:lpstr>
      <vt:lpstr>D7.</vt:lpstr>
      <vt:lpstr>D8.</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D33.</vt:lpstr>
      <vt:lpstr>D34.</vt:lpstr>
      <vt:lpstr>D35.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2020-11-12T07:22:33Z</dcterms:created>
  <dcterms:modified xsi:type="dcterms:W3CDTF">2023-10-06T12:03:54Z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{9EFCDE72-DABD-4B94-8396-D6D6FBAA4CBE}</vt:lpwstr>
  </property>
</Properties>
</file>