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worksheets/sheet18.xml" ContentType="application/vnd.openxmlformats-officedocument.spreadsheetml.worksheet+xml"/>
  <Override PartName="/xl/chartsheets/sheet16.xml" ContentType="application/vnd.openxmlformats-officedocument.spreadsheetml.chartsheet+xml"/>
  <Override PartName="/xl/worksheets/sheet19.xml" ContentType="application/vnd.openxmlformats-officedocument.spreadsheetml.worksheet+xml"/>
  <Override PartName="/xl/chartsheets/sheet17.xml" ContentType="application/vnd.openxmlformats-officedocument.spreadsheetml.chartsheet+xml"/>
  <Override PartName="/xl/worksheets/sheet20.xml" ContentType="application/vnd.openxmlformats-officedocument.spreadsheetml.worksheet+xml"/>
  <Override PartName="/xl/chartsheets/sheet18.xml" ContentType="application/vnd.openxmlformats-officedocument.spreadsheetml.chartsheet+xml"/>
  <Override PartName="/xl/worksheets/sheet21.xml" ContentType="application/vnd.openxmlformats-officedocument.spreadsheetml.worksheet+xml"/>
  <Override PartName="/xl/chartsheets/sheet19.xml" ContentType="application/vnd.openxmlformats-officedocument.spreadsheetml.chartsheet+xml"/>
  <Override PartName="/xl/worksheets/sheet22.xml" ContentType="application/vnd.openxmlformats-officedocument.spreadsheetml.worksheet+xml"/>
  <Override PartName="/xl/chartsheets/sheet20.xml" ContentType="application/vnd.openxmlformats-officedocument.spreadsheetml.chartsheet+xml"/>
  <Override PartName="/xl/worksheets/sheet23.xml" ContentType="application/vnd.openxmlformats-officedocument.spreadsheetml.worksheet+xml"/>
  <Override PartName="/xl/chartsheets/sheet21.xml" ContentType="application/vnd.openxmlformats-officedocument.spreadsheetml.chartsheet+xml"/>
  <Override PartName="/xl/worksheets/sheet24.xml" ContentType="application/vnd.openxmlformats-officedocument.spreadsheetml.worksheet+xml"/>
  <Override PartName="/xl/chartsheets/sheet22.xml" ContentType="application/vnd.openxmlformats-officedocument.spreadsheetml.chartsheet+xml"/>
  <Override PartName="/xl/worksheets/sheet25.xml" ContentType="application/vnd.openxmlformats-officedocument.spreadsheetml.worksheet+xml"/>
  <Override PartName="/xl/chartsheets/sheet23.xml" ContentType="application/vnd.openxmlformats-officedocument.spreadsheetml.chartsheet+xml"/>
  <Override PartName="/xl/worksheets/sheet26.xml" ContentType="application/vnd.openxmlformats-officedocument.spreadsheetml.worksheet+xml"/>
  <Override PartName="/xl/chartsheets/sheet24.xml" ContentType="application/vnd.openxmlformats-officedocument.spreadsheetml.chartsheet+xml"/>
  <Override PartName="/xl/worksheets/sheet27.xml" ContentType="application/vnd.openxmlformats-officedocument.spreadsheetml.worksheet+xml"/>
  <Override PartName="/xl/chartsheets/sheet25.xml" ContentType="application/vnd.openxmlformats-officedocument.spreadsheetml.chartsheet+xml"/>
  <Override PartName="/xl/worksheets/sheet28.xml" ContentType="application/vnd.openxmlformats-officedocument.spreadsheetml.worksheet+xml"/>
  <Override PartName="/xl/chartsheets/sheet26.xml" ContentType="application/vnd.openxmlformats-officedocument.spreadsheetml.chartsheet+xml"/>
  <Override PartName="/xl/worksheets/sheet29.xml" ContentType="application/vnd.openxmlformats-officedocument.spreadsheetml.worksheet+xml"/>
  <Override PartName="/xl/chartsheets/sheet27.xml" ContentType="application/vnd.openxmlformats-officedocument.spreadsheetml.chartsheet+xml"/>
  <Override PartName="/xl/worksheets/sheet30.xml" ContentType="application/vnd.openxmlformats-officedocument.spreadsheetml.worksheet+xml"/>
  <Override PartName="/xl/chartsheets/sheet28.xml" ContentType="application/vnd.openxmlformats-officedocument.spreadsheetml.chartsheet+xml"/>
  <Override PartName="/xl/worksheets/sheet31.xml" ContentType="application/vnd.openxmlformats-officedocument.spreadsheetml.worksheet+xml"/>
  <Override PartName="/xl/chartsheets/sheet29.xml" ContentType="application/vnd.openxmlformats-officedocument.spreadsheetml.chartsheet+xml"/>
  <Override PartName="/xl/worksheets/sheet32.xml" ContentType="application/vnd.openxmlformats-officedocument.spreadsheetml.worksheet+xml"/>
  <Override PartName="/xl/chartsheets/sheet30.xml" ContentType="application/vnd.openxmlformats-officedocument.spreadsheetml.chartsheet+xml"/>
  <Override PartName="/xl/worksheets/sheet33.xml" ContentType="application/vnd.openxmlformats-officedocument.spreadsheetml.worksheet+xml"/>
  <Override PartName="/xl/chartsheets/sheet31.xml" ContentType="application/vnd.openxmlformats-officedocument.spreadsheetml.chartsheet+xml"/>
  <Override PartName="/xl/worksheets/sheet34.xml" ContentType="application/vnd.openxmlformats-officedocument.spreadsheetml.worksheet+xml"/>
  <Override PartName="/xl/chartsheets/sheet32.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3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1.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4.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EADB3FF5-7BBF-4601-A760-2C00D93D3547}" xr6:coauthVersionLast="47" xr6:coauthVersionMax="47" xr10:uidLastSave="{00000000-0000-0000-0000-000000000000}"/>
  <bookViews>
    <workbookView xWindow="-108" yWindow="-108" windowWidth="23256" windowHeight="12576" tabRatio="916" activeTab="32" xr2:uid="{00000000-000D-0000-FFFF-FFFF00000000}"/>
  </bookViews>
  <sheets>
    <sheet name="1." sheetId="32" r:id="rId1"/>
    <sheet name="D1." sheetId="111" r:id="rId2"/>
    <sheet name="2." sheetId="33" r:id="rId3"/>
    <sheet name="D2." sheetId="67" r:id="rId4"/>
    <sheet name="3." sheetId="3" r:id="rId5"/>
    <sheet name="D3." sheetId="68" r:id="rId6"/>
    <sheet name="4." sheetId="34" r:id="rId7"/>
    <sheet name="D4." sheetId="69" r:id="rId8"/>
    <sheet name="5." sheetId="35" r:id="rId9"/>
    <sheet name="D5." sheetId="112" r:id="rId10"/>
    <sheet name="6." sheetId="121" r:id="rId11"/>
    <sheet name="D6." sheetId="120" r:id="rId12"/>
    <sheet name="7." sheetId="37" r:id="rId13"/>
    <sheet name="D7." sheetId="73" r:id="rId14"/>
    <sheet name="8." sheetId="38" r:id="rId15"/>
    <sheet name="D8." sheetId="74" r:id="rId16"/>
    <sheet name="9." sheetId="39" r:id="rId17"/>
    <sheet name="D9." sheetId="75" r:id="rId18"/>
    <sheet name="10." sheetId="63" r:id="rId19"/>
    <sheet name="D10." sheetId="76" r:id="rId20"/>
    <sheet name="11." sheetId="64" r:id="rId21"/>
    <sheet name="D11." sheetId="77" r:id="rId22"/>
    <sheet name="12." sheetId="40" r:id="rId23"/>
    <sheet name="D12." sheetId="99" r:id="rId24"/>
    <sheet name="13." sheetId="129" r:id="rId25"/>
    <sheet name="D13." sheetId="133" r:id="rId26"/>
    <sheet name="14." sheetId="43" r:id="rId27"/>
    <sheet name="D14." sheetId="81" r:id="rId28"/>
    <sheet name="15." sheetId="44" r:id="rId29"/>
    <sheet name="D15." sheetId="82" r:id="rId30"/>
    <sheet name="16." sheetId="45" r:id="rId31"/>
    <sheet name="D16." sheetId="83" r:id="rId32"/>
    <sheet name="17." sheetId="46" r:id="rId33"/>
    <sheet name="D17." sheetId="84" r:id="rId34"/>
    <sheet name="18." sheetId="48" r:id="rId35"/>
    <sheet name="D18." sheetId="86" r:id="rId36"/>
    <sheet name="19." sheetId="47" r:id="rId37"/>
    <sheet name="D19." sheetId="85" r:id="rId38"/>
    <sheet name="20." sheetId="49" r:id="rId39"/>
    <sheet name="D20." sheetId="87" r:id="rId40"/>
    <sheet name="21." sheetId="50" r:id="rId41"/>
    <sheet name="D21." sheetId="88" r:id="rId42"/>
    <sheet name="22." sheetId="51" r:id="rId43"/>
    <sheet name="D22." sheetId="89" r:id="rId44"/>
    <sheet name="23." sheetId="52" r:id="rId45"/>
    <sheet name="D23." sheetId="90" r:id="rId46"/>
    <sheet name="24." sheetId="53" r:id="rId47"/>
    <sheet name="D24." sheetId="91" r:id="rId48"/>
    <sheet name="25." sheetId="131" r:id="rId49"/>
    <sheet name="D25." sheetId="132" r:id="rId50"/>
    <sheet name="26." sheetId="54" r:id="rId51"/>
    <sheet name="D26." sheetId="92" r:id="rId52"/>
    <sheet name="27." sheetId="57" r:id="rId53"/>
    <sheet name="D27." sheetId="93" r:id="rId54"/>
    <sheet name="28." sheetId="55" r:id="rId55"/>
    <sheet name="D28." sheetId="94" r:id="rId56"/>
    <sheet name="29" sheetId="41" r:id="rId57"/>
    <sheet name="D29" sheetId="79" r:id="rId58"/>
    <sheet name="30" sheetId="56" r:id="rId59"/>
    <sheet name="D30" sheetId="95" r:id="rId60"/>
    <sheet name="31" sheetId="58" r:id="rId61"/>
    <sheet name="D31" sheetId="96" r:id="rId62"/>
    <sheet name="32" sheetId="59" r:id="rId63"/>
    <sheet name="D32" sheetId="97" r:id="rId64"/>
    <sheet name="32." sheetId="60" r:id="rId65"/>
    <sheet name="D32." sheetId="98" r:id="rId66"/>
  </sheets>
  <externalReferences>
    <externalReference r:id="rId67"/>
  </externalReferences>
  <definedNames>
    <definedName name="_xlnm._FilterDatabase" localSheetId="12" hidden="1">'7.'!$B$7:$D$7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[1]Start!$T$6:$T$16</definedName>
    <definedName name="snl__8C020A66_CB52_4FC8_BE39_19E5570A9867_" localSheetId="52" hidden="1">'27.'!$F$4,'27.'!$F$7:$G$72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35" l="1"/>
  <c r="B41" i="35"/>
  <c r="B39" i="35" l="1"/>
  <c r="B38" i="35"/>
  <c r="B15" i="33" l="1"/>
  <c r="D36" i="35" l="1"/>
  <c r="C37" i="35"/>
  <c r="B37" i="35" s="1"/>
  <c r="C36" i="35"/>
  <c r="B36" i="35" s="1"/>
  <c r="D33" i="35" l="1"/>
  <c r="B34" i="35" l="1"/>
  <c r="B35" i="35"/>
  <c r="B18" i="63" l="1"/>
  <c r="B17" i="63" l="1"/>
  <c r="C33" i="35" l="1"/>
  <c r="B33" i="35" s="1"/>
  <c r="D32" i="35" l="1"/>
  <c r="C32" i="35"/>
  <c r="B32" i="35" l="1"/>
  <c r="B31" i="35"/>
  <c r="B30" i="35"/>
  <c r="B13" i="35" l="1"/>
  <c r="B14" i="35"/>
  <c r="B15" i="35"/>
  <c r="B16" i="35"/>
  <c r="B17" i="35"/>
  <c r="B18" i="35"/>
  <c r="B19" i="35"/>
  <c r="B20" i="35"/>
  <c r="B21" i="35"/>
  <c r="B22" i="35"/>
  <c r="B23" i="35"/>
  <c r="B24" i="35"/>
  <c r="B25" i="35"/>
  <c r="B26" i="35"/>
  <c r="B27" i="35"/>
  <c r="B28" i="35"/>
  <c r="B29" i="35"/>
  <c r="B12" i="35"/>
</calcChain>
</file>

<file path=xl/sharedStrings.xml><?xml version="1.0" encoding="utf-8"?>
<sst xmlns="http://schemas.openxmlformats.org/spreadsheetml/2006/main" count="374" uniqueCount="132">
  <si>
    <t>Rubrik:</t>
  </si>
  <si>
    <t>Enhet:</t>
  </si>
  <si>
    <t>Källor:</t>
  </si>
  <si>
    <t>Anm.</t>
  </si>
  <si>
    <t>Procent</t>
  </si>
  <si>
    <t>Svenska storbanker</t>
  </si>
  <si>
    <t>Nordiska storbanker</t>
  </si>
  <si>
    <t>EU-banker</t>
  </si>
  <si>
    <t>Storbanker</t>
  </si>
  <si>
    <t>FI.</t>
  </si>
  <si>
    <t>Andel</t>
  </si>
  <si>
    <t>Sparbanker</t>
  </si>
  <si>
    <t>Total</t>
  </si>
  <si>
    <t>Miljarder kronor</t>
  </si>
  <si>
    <t>Hushåll - Bolån</t>
  </si>
  <si>
    <t>Företag</t>
  </si>
  <si>
    <t>FI och SCB.</t>
  </si>
  <si>
    <t>Enbart svenska banker på gruppnivå.</t>
  </si>
  <si>
    <t>Inkluderar även utländska bankers filialer och dotterbolag.</t>
  </si>
  <si>
    <t>Räntenettomarginal</t>
  </si>
  <si>
    <t>Andel problemlån</t>
  </si>
  <si>
    <t>Index</t>
  </si>
  <si>
    <t>Avser all utlåning på gruppnivå.</t>
  </si>
  <si>
    <t>Totalt</t>
  </si>
  <si>
    <t>Nedgången i utlåning under 2015 berodde på att Skandiabanken sålde av sin verksamhet i Norge.</t>
  </si>
  <si>
    <t>Provisionsnetto</t>
  </si>
  <si>
    <t>Avkastning på eget kapital</t>
  </si>
  <si>
    <t>Avkastning på eget kapital, glidande medelvärde</t>
  </si>
  <si>
    <t>K/I-kvot, glidande medelvärde</t>
  </si>
  <si>
    <t>K/I kvot</t>
  </si>
  <si>
    <t>Avser total global utlåning till allmänheten.</t>
  </si>
  <si>
    <t>Diagram 3: Svenska bankers totala utlåning till allmänheten</t>
  </si>
  <si>
    <t>Diagram 4: Utlåning till allmänheten i Sverige</t>
  </si>
  <si>
    <t>Total utlåning</t>
  </si>
  <si>
    <t>Utländska banker</t>
  </si>
  <si>
    <t>FI och Standard &amp; Poor’s.</t>
  </si>
  <si>
    <t>FI, Standard &amp; Poor’s och EBA.</t>
  </si>
  <si>
    <t>Avser halvårsvisa volymer. Inrapportering av betalningsvolymer kan skilja sig mellan instituten.</t>
  </si>
  <si>
    <t>Kvoterna är viktade genom summering av samtliga institut.</t>
  </si>
  <si>
    <t>Kvoterna är viktade genom en summering av samtliga institut.</t>
  </si>
  <si>
    <t>Kvoterna är viktade genom en summering av samtliga institut</t>
  </si>
  <si>
    <t>Kvoten är viktad genom en summering av samtliga institut. Ett glidande medelvärde avser medelvärdet av de fyra senaste kvartalen. Den låga kvoten under det fjärde kvartalet 2018 beror till stor del på att Länsförsäkringar Bank gjorde nedskrivningar av immateriella tillgångar i samband med slutförande av it-projekt.</t>
  </si>
  <si>
    <t>Kvoten är viktad genom en summering av samtliga institut. Ett glidande medelvärde avser medelvärdet av de fyra senaste kvartalen. Den cykliska trenden beror på att många sparbanker får utdelningar från Swedbank under det första kvartalet varje år.</t>
  </si>
  <si>
    <t>Kvoten är viktad genom en  summering av samtliga institut. Ett glidande medelvärde avser medelvärdet av de fyra senaste kvartalen.</t>
  </si>
  <si>
    <t>Antal företag /vänster axel)</t>
  </si>
  <si>
    <t>Betalningsvolym (höger axel)</t>
  </si>
  <si>
    <t>Kvoterna är viktade genom summering av samtliga institut. Glidande medelvärde avser medelvärdet de fyra senaste kvartalen.</t>
  </si>
  <si>
    <t>Miljarder kronor (höger axel), antal (vänster axel)</t>
  </si>
  <si>
    <t>Kvoterna är viktade genom en summering av samtliga institut. Ett glidande medelvärde avser medelvärdet av de fyra senaste kvartalen. Swedbanks och SEB:s sanktionsavgifter är exkluderade.</t>
  </si>
  <si>
    <t xml:space="preserve">Kvoten är viktad genom en summering av samtliga institut. Ett glidande medelvärde avser medelvärdet av de fyra senaste kvartalen. </t>
  </si>
  <si>
    <t>FI och Nasdaq</t>
  </si>
  <si>
    <t>Konsumtionskredit</t>
  </si>
  <si>
    <t>VP-banker</t>
  </si>
  <si>
    <t>Leasing</t>
  </si>
  <si>
    <t>Övriga</t>
  </si>
  <si>
    <t>SCB.</t>
  </si>
  <si>
    <t>Leasing 0,4 %</t>
  </si>
  <si>
    <t>Hushåll</t>
  </si>
  <si>
    <t>Hushåll - konsumtionskrediter</t>
  </si>
  <si>
    <t>Hushåll  - Konsumtionskrediter</t>
  </si>
  <si>
    <t>Hushåll - Konsumtionskrediter</t>
  </si>
  <si>
    <t>2011Q1</t>
  </si>
  <si>
    <t>Andel (vänster axel), Miljarder kronor (höger axel)</t>
  </si>
  <si>
    <t>Total (linje)</t>
  </si>
  <si>
    <t>Marknadsupplåning (stapel)</t>
  </si>
  <si>
    <t>Inlåning (stapel)</t>
  </si>
  <si>
    <t xml:space="preserve"> </t>
  </si>
  <si>
    <t>Storbanker 71,5 %</t>
  </si>
  <si>
    <t>Konsumtionskredit 3,5 %</t>
  </si>
  <si>
    <t>VP-banker 0,7 %</t>
  </si>
  <si>
    <t>Sparbanker 5,1 %</t>
  </si>
  <si>
    <t>Övriga 5,9 %</t>
  </si>
  <si>
    <t>VP-Banker</t>
  </si>
  <si>
    <t>Leasingbolag</t>
  </si>
  <si>
    <t>Konsumentkredit</t>
  </si>
  <si>
    <t>Inlåning allmänhet</t>
  </si>
  <si>
    <t>Emitterade värdepapper</t>
  </si>
  <si>
    <t>FI, Eikon och EBA.</t>
  </si>
  <si>
    <t>Kvoterna avser viktade genomsnitt. Det glidande medelvärdet avser medelvärdet för de fyra senaste kvartalen.</t>
  </si>
  <si>
    <t>Övriga Banker</t>
  </si>
  <si>
    <t>Diagram 2: Aktuell fördelning av svenska bankers totala utlåning</t>
  </si>
  <si>
    <t>Diagram 19: Utlåning</t>
  </si>
  <si>
    <t>Diagram 26: Räntenettomarginal och andel problemlån</t>
  </si>
  <si>
    <t>Diagram 27: Provisionsnetto och Stockholmsbörsens omsättning</t>
  </si>
  <si>
    <t>Diagram 28: Avkastning på eget kapital</t>
  </si>
  <si>
    <t>Diagram 5: Bankernas finansiering i form av inlåning och marknadsupplåning</t>
  </si>
  <si>
    <t>Diagram 25: Utlåning</t>
  </si>
  <si>
    <t>Diagram 31: Utlåning</t>
  </si>
  <si>
    <t>Diagram 32: Räntenettomarginal och andel problemlån</t>
  </si>
  <si>
    <t>Diagram 1:  Marknadsandelar av total utlåning till allmänheten i Sverige.</t>
  </si>
  <si>
    <t>2022Q2</t>
  </si>
  <si>
    <t>Bolånebanker</t>
  </si>
  <si>
    <t>Diagram 6: Fördelning av finansiering per kategori Q2 2022</t>
  </si>
  <si>
    <t>Glidande medelvärde</t>
  </si>
  <si>
    <t>Bolånebanker 13,0 %</t>
  </si>
  <si>
    <t>Avkastning på eget kapital (Exkl.Klarna)</t>
  </si>
  <si>
    <t>Exkl. Klarna</t>
  </si>
  <si>
    <t>FI och EBA.</t>
  </si>
  <si>
    <t xml:space="preserve">Värdepappersbanker </t>
  </si>
  <si>
    <t>Inkluderar även utländska bankers filialer och dotterbolag. Data för kvartal 2 2022.</t>
  </si>
  <si>
    <t>Avser total utlåning till allmänheten, även utanför Sverige. Data för kvartal 2 2022.</t>
  </si>
  <si>
    <t xml:space="preserve">Enbart svenska banker. </t>
  </si>
  <si>
    <t>Kvoterna är beräknade enligt EBAs metodhandbok för framtagning av jämförelsetal.</t>
  </si>
  <si>
    <t>Svenska storbanker, glidande medelvärde</t>
  </si>
  <si>
    <t>Diagram 16: Andel problemlån</t>
  </si>
  <si>
    <t>Diagram 15: Storbankernas totala utlåning till allmänheten</t>
  </si>
  <si>
    <t>Diagram 14: Räntenettomarginal</t>
  </si>
  <si>
    <t>Diagram 13: K/I-kvot</t>
  </si>
  <si>
    <t>Diagram 12 Avkastning på eget kapital</t>
  </si>
  <si>
    <t>Diagram 11: Antal betaltjänstföretag och deras totala betalningsvolymer</t>
  </si>
  <si>
    <t>Diagram 10: De nya bolåneaktörernas totala utlåningsvolymer</t>
  </si>
  <si>
    <t>Diagram 9: Genomsnittlig räntenettomarginal och andel problemlån</t>
  </si>
  <si>
    <t>Diagram 8: Genomsnittlig K/I-kvot</t>
  </si>
  <si>
    <t>Diagram 7: Genomsnittlig avkastning på eget kapital</t>
  </si>
  <si>
    <t>Diagram 5: Bankernas finansiering i form av inlåning och marknadsupplåning samt total utlåning</t>
  </si>
  <si>
    <t>FI</t>
  </si>
  <si>
    <t>Enbart svenska banker</t>
  </si>
  <si>
    <t>Diagram 17: Avkastning på eget kapital</t>
  </si>
  <si>
    <t>Diagram 18: Räntenettomarginal och andel problemlån</t>
  </si>
  <si>
    <t>Diagram 20: Avkastning på eget kapital</t>
  </si>
  <si>
    <t>Diagram 23: Avkastning på eget kapital</t>
  </si>
  <si>
    <t>Diagram 22: Räntenettomarginal och andel problemlån</t>
  </si>
  <si>
    <t>Diagram 21: Utlåning</t>
  </si>
  <si>
    <t>Diagram 24: K/I-kvot</t>
  </si>
  <si>
    <t>Konsumtionskreditföretag</t>
  </si>
  <si>
    <t>Konsumtionskreditföretag, glidande medelvärde</t>
  </si>
  <si>
    <t>Konsumtionskreditföretag (Exkl. klarna))</t>
  </si>
  <si>
    <t>Diagram 29: K/I-kvot</t>
  </si>
  <si>
    <t xml:space="preserve">Kvoterna är viktade genom en summering av samtliga institut. Ett glidande medelvärde avser medelvärdet av de fyra senaste kvartalen. </t>
  </si>
  <si>
    <t>Diagram 30: Utlåning</t>
  </si>
  <si>
    <t>Diagram 31: Avkastning på eget kapital</t>
  </si>
  <si>
    <t>Andel problemlån, Samtliga banker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</si>
</sst>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00"/>
    <numFmt numFmtId="167" formatCode="yyyy\-mm\-dd"/>
    <numFmt numFmtId="168" formatCode="0.000"/>
    <numFmt numFmtId="169" formatCode="_-* #,##0.0_-;\-* #,##0.0_-;_-* &quot;-&quot;??_-;_-@_-"/>
  </numFmts>
  <fonts count="13">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9"/>
      <name val="Gentle Sans"/>
    </font>
    <font>
      <sz val="10"/>
      <name val="Arial"/>
      <family val="2"/>
    </font>
    <font>
      <sz val="10"/>
      <name val="Arial"/>
      <family val="2"/>
    </font>
    <font>
      <u/>
      <sz val="10"/>
      <color theme="10"/>
      <name val="Arial"/>
      <family val="2"/>
    </font>
    <font>
      <sz val="10"/>
      <color rgb="FF000000"/>
      <name val="Arial"/>
      <family val="2"/>
    </font>
    <font>
      <sz val="11"/>
      <color rgb="FF000000"/>
      <name val="Calibri"/>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theme="4" tint="0.39997558519241921"/>
      </top>
      <bottom style="thin">
        <color theme="4" tint="0.39997558519241921"/>
      </bottom>
      <diagonal/>
    </border>
  </borders>
  <cellStyleXfs count="29">
    <xf numFmtId="0" fontId="0" fillId="0" borderId="0"/>
    <xf numFmtId="0" fontId="6" fillId="0" borderId="0"/>
    <xf numFmtId="0" fontId="7" fillId="0" borderId="0"/>
    <xf numFmtId="0" fontId="9" fillId="0" borderId="0" applyNumberFormat="0" applyFill="0" applyBorder="0" applyAlignment="0" applyProtection="0">
      <alignment vertical="top"/>
      <protection locked="0"/>
    </xf>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11" fillId="0" borderId="0" applyNumberFormat="0" applyBorder="0" applyAlignment="0"/>
    <xf numFmtId="9"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2" fillId="0" borderId="0" applyFont="0" applyFill="0" applyBorder="0" applyAlignment="0" applyProtection="0"/>
  </cellStyleXfs>
  <cellXfs count="72">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0" fontId="5" fillId="0" borderId="0" xfId="0" applyFont="1" applyAlignment="1">
      <alignment vertical="center"/>
    </xf>
    <xf numFmtId="1" fontId="4" fillId="2" borderId="0" xfId="0" applyNumberFormat="1" applyFont="1" applyFill="1"/>
    <xf numFmtId="2" fontId="0" fillId="0" borderId="0" xfId="0" applyNumberFormat="1"/>
    <xf numFmtId="1" fontId="0" fillId="0" borderId="0" xfId="0" applyNumberFormat="1" applyAlignment="1">
      <alignment horizontal="right"/>
    </xf>
    <xf numFmtId="167" fontId="0" fillId="0" borderId="0" xfId="0" applyNumberFormat="1" applyAlignment="1">
      <alignment horizontal="right"/>
    </xf>
    <xf numFmtId="4" fontId="0" fillId="0" borderId="0" xfId="0" applyNumberFormat="1" applyAlignment="1">
      <alignment horizontal="right"/>
    </xf>
    <xf numFmtId="9" fontId="4" fillId="0" borderId="0" xfId="0" applyNumberFormat="1" applyFont="1"/>
    <xf numFmtId="9" fontId="0" fillId="0" borderId="0" xfId="0" applyNumberFormat="1"/>
    <xf numFmtId="0" fontId="0" fillId="0" borderId="0" xfId="0"/>
    <xf numFmtId="1" fontId="0" fillId="0" borderId="0" xfId="0" applyNumberFormat="1"/>
    <xf numFmtId="1" fontId="0" fillId="0" borderId="0" xfId="0" applyNumberFormat="1"/>
    <xf numFmtId="10" fontId="0" fillId="0" borderId="0" xfId="0" applyNumberFormat="1"/>
    <xf numFmtId="168" fontId="0" fillId="0" borderId="0" xfId="0" applyNumberFormat="1"/>
    <xf numFmtId="0" fontId="0" fillId="0" borderId="0" xfId="0"/>
    <xf numFmtId="14" fontId="0" fillId="0" borderId="1" xfId="0" applyNumberFormat="1" applyBorder="1"/>
    <xf numFmtId="4" fontId="0" fillId="0" borderId="0" xfId="0" applyNumberFormat="1"/>
    <xf numFmtId="165" fontId="0" fillId="0" borderId="0" xfId="17" applyNumberFormat="1" applyFont="1"/>
    <xf numFmtId="165" fontId="1" fillId="0" borderId="0" xfId="17" applyNumberFormat="1" applyFont="1"/>
    <xf numFmtId="165" fontId="4" fillId="0" borderId="0" xfId="0" applyNumberFormat="1" applyFont="1"/>
    <xf numFmtId="3" fontId="0" fillId="0" borderId="0" xfId="0" applyNumberFormat="1"/>
    <xf numFmtId="9" fontId="0" fillId="0" borderId="0" xfId="17" applyFont="1"/>
    <xf numFmtId="43" fontId="0" fillId="0" borderId="0" xfId="18" applyFont="1"/>
    <xf numFmtId="0" fontId="0" fillId="0" borderId="0" xfId="0"/>
    <xf numFmtId="9" fontId="0" fillId="0" borderId="2" xfId="0" applyNumberFormat="1" applyBorder="1"/>
    <xf numFmtId="169" fontId="0" fillId="0" borderId="0" xfId="18" applyNumberFormat="1" applyFont="1"/>
    <xf numFmtId="169"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0" fontId="1" fillId="0" borderId="1" xfId="0" applyFont="1" applyFill="1" applyBorder="1"/>
    <xf numFmtId="1" fontId="0" fillId="0" borderId="0" xfId="0" applyNumberFormat="1"/>
    <xf numFmtId="0" fontId="0" fillId="0" borderId="0" xfId="0"/>
    <xf numFmtId="0" fontId="2" fillId="0" borderId="0" xfId="0" applyFont="1" applyAlignment="1">
      <alignment vertical="center"/>
    </xf>
    <xf numFmtId="164" fontId="0" fillId="0" borderId="0" xfId="0" applyNumberFormat="1"/>
    <xf numFmtId="0" fontId="1" fillId="0" borderId="1" xfId="0" applyFont="1" applyBorder="1"/>
    <xf numFmtId="1" fontId="0" fillId="0" borderId="0" xfId="0" applyNumberFormat="1"/>
    <xf numFmtId="3" fontId="0" fillId="0" borderId="0" xfId="0" applyNumberFormat="1"/>
    <xf numFmtId="17" fontId="0" fillId="0" borderId="0" xfId="0" applyNumberFormat="1"/>
    <xf numFmtId="0" fontId="0" fillId="0" borderId="1" xfId="0" applyBorder="1"/>
    <xf numFmtId="0" fontId="1" fillId="0" borderId="1" xfId="0" applyFont="1" applyBorder="1"/>
    <xf numFmtId="1" fontId="0" fillId="0" borderId="0" xfId="0" applyNumberFormat="1"/>
    <xf numFmtId="0"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1" fontId="0" fillId="0" borderId="0" xfId="0" applyNumberFormat="1"/>
    <xf numFmtId="3" fontId="0" fillId="0" borderId="0" xfId="0" applyNumberFormat="1"/>
    <xf numFmtId="0" fontId="0" fillId="0" borderId="0" xfId="0" applyNumberFormat="1"/>
    <xf numFmtId="4" fontId="0" fillId="0" borderId="0" xfId="0" applyNumberFormat="1"/>
  </cellXfs>
  <cellStyles count="29">
    <cellStyle name="Hyperlink 2" xfId="3" xr:uid="{00000000-0005-0000-0000-000001000000}"/>
    <cellStyle name="Normal" xfId="0" builtinId="0"/>
    <cellStyle name="Normal 10" xfId="5" xr:uid="{00000000-0005-0000-0000-000003000000}"/>
    <cellStyle name="Normal 10 2" xfId="19" xr:uid="{008B4E9F-2D16-45CF-8FFA-57EA5A85A4B2}"/>
    <cellStyle name="Normal 2" xfId="2" xr:uid="{00000000-0005-0000-0000-000004000000}"/>
    <cellStyle name="Normal 2 2" xfId="6" xr:uid="{00000000-0005-0000-0000-000005000000}"/>
    <cellStyle name="Normal 2 2 2" xfId="20" xr:uid="{70B72A0E-1B83-4E55-8EB4-992A2504AA28}"/>
    <cellStyle name="Normal 2 3" xfId="16" xr:uid="{00000000-0005-0000-0000-000006000000}"/>
    <cellStyle name="Normal 3" xfId="7" xr:uid="{00000000-0005-0000-0000-000007000000}"/>
    <cellStyle name="Normal 3 2" xfId="21" xr:uid="{ED8BA1B0-AE91-4F65-BBCC-906C5B06A821}"/>
    <cellStyle name="Normal 4" xfId="8" xr:uid="{00000000-0005-0000-0000-000008000000}"/>
    <cellStyle name="Normal 4 2" xfId="22" xr:uid="{E51CE803-6FF4-4AE9-8A03-CF02CEC909F8}"/>
    <cellStyle name="Normal 5" xfId="4" xr:uid="{00000000-0005-0000-0000-000009000000}"/>
    <cellStyle name="Normal 5 2" xfId="13" xr:uid="{00000000-0005-0000-0000-00000A000000}"/>
    <cellStyle name="Normal 5 2 2" xfId="25" xr:uid="{BCFF3576-CD9B-40DB-A9F5-E360588006B9}"/>
    <cellStyle name="Normal 6" xfId="9" xr:uid="{00000000-0005-0000-0000-00000B000000}"/>
    <cellStyle name="Normal 6 2" xfId="14" xr:uid="{00000000-0005-0000-0000-00000C000000}"/>
    <cellStyle name="Normal 6 2 2" xfId="26" xr:uid="{C3588619-EA48-471B-9E86-E34D37DD44A9}"/>
    <cellStyle name="Normal 7" xfId="10" xr:uid="{00000000-0005-0000-0000-00000D000000}"/>
    <cellStyle name="Normal 7 2" xfId="15" xr:uid="{00000000-0005-0000-0000-00000E000000}"/>
    <cellStyle name="Normal 7 2 2" xfId="27" xr:uid="{90FDF6A8-D88A-40C5-AA3E-D349C395330A}"/>
    <cellStyle name="Normal 8" xfId="11" xr:uid="{00000000-0005-0000-0000-00000F000000}"/>
    <cellStyle name="Normal 8 2" xfId="23" xr:uid="{5E95FBA5-71BD-4614-BF14-B45DDCF732C0}"/>
    <cellStyle name="Normal 9" xfId="12" xr:uid="{00000000-0005-0000-0000-000010000000}"/>
    <cellStyle name="Normal 9 2" xfId="24" xr:uid="{D98F0FA0-B8B7-4046-8152-50D31ACF51F3}"/>
    <cellStyle name="Procent" xfId="17" builtinId="5"/>
    <cellStyle name="Tal2" xfId="1" xr:uid="{00000000-0005-0000-0000-000012000000}"/>
    <cellStyle name="Tusental" xfId="18" builtinId="3"/>
    <cellStyle name="Tusental 2" xfId="28" xr:uid="{3722A0A1-6972-41DC-ADD4-0BC5E07A610A}"/>
  </cellStyles>
  <dxfs count="0"/>
  <tableStyles count="0" defaultTableStyle="TableStyleMedium2" defaultPivotStyle="PivotStyleLight16"/>
  <colors>
    <mruColors>
      <color rgb="FFED8137"/>
      <color rgb="FFF8971D"/>
      <color rgb="FF006A7D"/>
      <color rgb="FF753577"/>
      <color rgb="FF993366"/>
      <color rgb="FF98449A"/>
      <color rgb="FF000000"/>
      <color rgb="FFCC0099"/>
      <color rgb="FF33233D"/>
      <color rgb="FFF7EA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worksheet" Target="worksheets/sheet21.xml"/><Relationship Id="rId21" Type="http://schemas.openxmlformats.org/officeDocument/2006/relationships/worksheet" Target="worksheets/sheet12.xml"/><Relationship Id="rId34" Type="http://schemas.openxmlformats.org/officeDocument/2006/relationships/chartsheet" Target="chartsheets/sheet16.xml"/><Relationship Id="rId42" Type="http://schemas.openxmlformats.org/officeDocument/2006/relationships/chartsheet" Target="chartsheets/sheet20.xml"/><Relationship Id="rId47" Type="http://schemas.openxmlformats.org/officeDocument/2006/relationships/worksheet" Target="worksheets/sheet25.xml"/><Relationship Id="rId50" Type="http://schemas.openxmlformats.org/officeDocument/2006/relationships/chartsheet" Target="chartsheets/sheet24.xml"/><Relationship Id="rId55" Type="http://schemas.openxmlformats.org/officeDocument/2006/relationships/worksheet" Target="worksheets/sheet29.xml"/><Relationship Id="rId63" Type="http://schemas.openxmlformats.org/officeDocument/2006/relationships/worksheet" Target="worksheets/sheet33.xml"/><Relationship Id="rId68" Type="http://schemas.openxmlformats.org/officeDocument/2006/relationships/theme" Target="theme/theme1.xml"/><Relationship Id="rId7" Type="http://schemas.openxmlformats.org/officeDocument/2006/relationships/worksheet" Target="worksheets/sheet4.xml"/><Relationship Id="rId71"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7.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worksheet" Target="worksheets/sheet20.xml"/><Relationship Id="rId40" Type="http://schemas.openxmlformats.org/officeDocument/2006/relationships/chartsheet" Target="chartsheets/sheet19.xml"/><Relationship Id="rId45" Type="http://schemas.openxmlformats.org/officeDocument/2006/relationships/worksheet" Target="worksheets/sheet24.xml"/><Relationship Id="rId53" Type="http://schemas.openxmlformats.org/officeDocument/2006/relationships/worksheet" Target="worksheets/sheet28.xml"/><Relationship Id="rId58" Type="http://schemas.openxmlformats.org/officeDocument/2006/relationships/chartsheet" Target="chartsheets/sheet28.xml"/><Relationship Id="rId66" Type="http://schemas.openxmlformats.org/officeDocument/2006/relationships/chartsheet" Target="chartsheets/sheet32.xml"/><Relationship Id="rId5" Type="http://schemas.openxmlformats.org/officeDocument/2006/relationships/worksheet" Target="worksheets/sheet3.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chartsheet" Target="chartsheets/sheet17.xml"/><Relationship Id="rId49" Type="http://schemas.openxmlformats.org/officeDocument/2006/relationships/worksheet" Target="worksheets/sheet26.xml"/><Relationship Id="rId57" Type="http://schemas.openxmlformats.org/officeDocument/2006/relationships/worksheet" Target="worksheets/sheet30.xml"/><Relationship Id="rId61" Type="http://schemas.openxmlformats.org/officeDocument/2006/relationships/worksheet" Target="worksheets/sheet32.xml"/><Relationship Id="rId10" Type="http://schemas.openxmlformats.org/officeDocument/2006/relationships/chartsheet" Target="chartsheets/sheet5.xml"/><Relationship Id="rId19" Type="http://schemas.openxmlformats.org/officeDocument/2006/relationships/worksheet" Target="worksheets/sheet11.xml"/><Relationship Id="rId31" Type="http://schemas.openxmlformats.org/officeDocument/2006/relationships/worksheet" Target="worksheets/sheet17.xml"/><Relationship Id="rId44" Type="http://schemas.openxmlformats.org/officeDocument/2006/relationships/chartsheet" Target="chartsheets/sheet21.xml"/><Relationship Id="rId52" Type="http://schemas.openxmlformats.org/officeDocument/2006/relationships/chartsheet" Target="chartsheets/sheet25.xml"/><Relationship Id="rId60" Type="http://schemas.openxmlformats.org/officeDocument/2006/relationships/chartsheet" Target="chartsheets/sheet29.xml"/><Relationship Id="rId65" Type="http://schemas.openxmlformats.org/officeDocument/2006/relationships/worksheet" Target="worksheets/sheet34.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worksheet" Target="worksheets/sheet19.xml"/><Relationship Id="rId43" Type="http://schemas.openxmlformats.org/officeDocument/2006/relationships/worksheet" Target="worksheets/sheet23.xml"/><Relationship Id="rId48" Type="http://schemas.openxmlformats.org/officeDocument/2006/relationships/chartsheet" Target="chartsheets/sheet23.xml"/><Relationship Id="rId56" Type="http://schemas.openxmlformats.org/officeDocument/2006/relationships/chartsheet" Target="chartsheets/sheet27.xml"/><Relationship Id="rId64" Type="http://schemas.openxmlformats.org/officeDocument/2006/relationships/chartsheet" Target="chartsheets/sheet31.xml"/><Relationship Id="rId69" Type="http://schemas.openxmlformats.org/officeDocument/2006/relationships/styles" Target="styles.xml"/><Relationship Id="rId8" Type="http://schemas.openxmlformats.org/officeDocument/2006/relationships/chartsheet" Target="chartsheets/sheet4.xml"/><Relationship Id="rId51" Type="http://schemas.openxmlformats.org/officeDocument/2006/relationships/worksheet" Target="worksheets/sheet27.xml"/><Relationship Id="rId3" Type="http://schemas.openxmlformats.org/officeDocument/2006/relationships/worksheet" Target="worksheets/sheet2.xml"/><Relationship Id="rId12" Type="http://schemas.openxmlformats.org/officeDocument/2006/relationships/worksheet" Target="worksheets/sheet7.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worksheet" Target="worksheets/sheet18.xml"/><Relationship Id="rId38" Type="http://schemas.openxmlformats.org/officeDocument/2006/relationships/chartsheet" Target="chartsheets/sheet18.xml"/><Relationship Id="rId46" Type="http://schemas.openxmlformats.org/officeDocument/2006/relationships/chartsheet" Target="chartsheets/sheet22.xml"/><Relationship Id="rId59" Type="http://schemas.openxmlformats.org/officeDocument/2006/relationships/worksheet" Target="worksheets/sheet31.xml"/><Relationship Id="rId67" Type="http://schemas.openxmlformats.org/officeDocument/2006/relationships/externalLink" Target="externalLinks/externalLink1.xml"/><Relationship Id="rId20" Type="http://schemas.openxmlformats.org/officeDocument/2006/relationships/chartsheet" Target="chartsheets/sheet9.xml"/><Relationship Id="rId41" Type="http://schemas.openxmlformats.org/officeDocument/2006/relationships/worksheet" Target="worksheets/sheet22.xml"/><Relationship Id="rId54" Type="http://schemas.openxmlformats.org/officeDocument/2006/relationships/chartsheet" Target="chartsheets/sheet26.xml"/><Relationship Id="rId62" Type="http://schemas.openxmlformats.org/officeDocument/2006/relationships/chartsheet" Target="chartsheets/sheet30.xml"/><Relationship Id="rId7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60125447594717E-2"/>
          <c:y val="2.7544184012246276E-2"/>
          <c:w val="0.91124535320985944"/>
          <c:h val="0.72261146931940334"/>
        </c:manualLayout>
      </c:layout>
      <c:barChart>
        <c:barDir val="col"/>
        <c:grouping val="clustered"/>
        <c:varyColors val="0"/>
        <c:ser>
          <c:idx val="0"/>
          <c:order val="0"/>
          <c:tx>
            <c:strRef>
              <c:f>'1.'!$B$7</c:f>
              <c:strCache>
                <c:ptCount val="1"/>
                <c:pt idx="0">
                  <c:v>2011Q1</c:v>
                </c:pt>
              </c:strCache>
            </c:strRef>
          </c:tx>
          <c:spPr>
            <a:solidFill>
              <a:srgbClr val="006A7D"/>
            </a:solidFill>
            <a:ln>
              <a:noFill/>
            </a:ln>
            <a:effectLst/>
          </c:spPr>
          <c:invertIfNegative val="0"/>
          <c:cat>
            <c:strRef>
              <c:f>'1.'!$A$8:$A$15</c:f>
              <c:strCache>
                <c:ptCount val="8"/>
                <c:pt idx="0">
                  <c:v>Storbanker</c:v>
                </c:pt>
                <c:pt idx="1">
                  <c:v>Konsumtionskredit</c:v>
                </c:pt>
                <c:pt idx="2">
                  <c:v>Bolånebanker</c:v>
                </c:pt>
                <c:pt idx="3">
                  <c:v>VP-banker</c:v>
                </c:pt>
                <c:pt idx="4">
                  <c:v>Leasing</c:v>
                </c:pt>
                <c:pt idx="5">
                  <c:v>Sparbanker</c:v>
                </c:pt>
                <c:pt idx="6">
                  <c:v>Övriga</c:v>
                </c:pt>
                <c:pt idx="7">
                  <c:v>Utländska banker</c:v>
                </c:pt>
              </c:strCache>
            </c:strRef>
          </c:cat>
          <c:val>
            <c:numRef>
              <c:f>'1.'!$B$8:$B$15</c:f>
              <c:numCache>
                <c:formatCode>0</c:formatCode>
                <c:ptCount val="8"/>
                <c:pt idx="0">
                  <c:v>59.399930318429824</c:v>
                </c:pt>
                <c:pt idx="1">
                  <c:v>0.37651284528219464</c:v>
                </c:pt>
                <c:pt idx="2">
                  <c:v>10.511648421961098</c:v>
                </c:pt>
                <c:pt idx="3">
                  <c:v>0.23488915727260229</c:v>
                </c:pt>
                <c:pt idx="4">
                  <c:v>0.49241466218820545</c:v>
                </c:pt>
                <c:pt idx="5">
                  <c:v>3.8270029202952474</c:v>
                </c:pt>
                <c:pt idx="6">
                  <c:v>2.3218431541052609</c:v>
                </c:pt>
                <c:pt idx="7">
                  <c:v>22.835758520465564</c:v>
                </c:pt>
              </c:numCache>
            </c:numRef>
          </c:val>
          <c:extLst>
            <c:ext xmlns:c16="http://schemas.microsoft.com/office/drawing/2014/chart" uri="{C3380CC4-5D6E-409C-BE32-E72D297353CC}">
              <c16:uniqueId val="{00000000-33C0-4935-B35D-0304C8FBFA01}"/>
            </c:ext>
          </c:extLst>
        </c:ser>
        <c:ser>
          <c:idx val="1"/>
          <c:order val="1"/>
          <c:tx>
            <c:strRef>
              <c:f>'1.'!$C$7</c:f>
              <c:strCache>
                <c:ptCount val="1"/>
                <c:pt idx="0">
                  <c:v>2022Q2</c:v>
                </c:pt>
              </c:strCache>
            </c:strRef>
          </c:tx>
          <c:spPr>
            <a:solidFill>
              <a:srgbClr val="F8971D"/>
            </a:solidFill>
            <a:ln>
              <a:noFill/>
            </a:ln>
            <a:effectLst/>
          </c:spPr>
          <c:invertIfNegative val="0"/>
          <c:cat>
            <c:strRef>
              <c:f>'1.'!$A$8:$A$15</c:f>
              <c:strCache>
                <c:ptCount val="8"/>
                <c:pt idx="0">
                  <c:v>Storbanker</c:v>
                </c:pt>
                <c:pt idx="1">
                  <c:v>Konsumtionskredit</c:v>
                </c:pt>
                <c:pt idx="2">
                  <c:v>Bolånebanker</c:v>
                </c:pt>
                <c:pt idx="3">
                  <c:v>VP-banker</c:v>
                </c:pt>
                <c:pt idx="4">
                  <c:v>Leasing</c:v>
                </c:pt>
                <c:pt idx="5">
                  <c:v>Sparbanker</c:v>
                </c:pt>
                <c:pt idx="6">
                  <c:v>Övriga</c:v>
                </c:pt>
                <c:pt idx="7">
                  <c:v>Utländska banker</c:v>
                </c:pt>
              </c:strCache>
            </c:strRef>
          </c:cat>
          <c:val>
            <c:numRef>
              <c:f>'1.'!$C$8:$C$15</c:f>
              <c:numCache>
                <c:formatCode>0</c:formatCode>
                <c:ptCount val="8"/>
                <c:pt idx="0">
                  <c:v>54.438687315835445</c:v>
                </c:pt>
                <c:pt idx="1">
                  <c:v>1.77738198874326</c:v>
                </c:pt>
                <c:pt idx="2">
                  <c:v>13.755222876135646</c:v>
                </c:pt>
                <c:pt idx="3">
                  <c:v>0.68585471135239773</c:v>
                </c:pt>
                <c:pt idx="4">
                  <c:v>0.43448126280986132</c:v>
                </c:pt>
                <c:pt idx="5">
                  <c:v>5.2546365886424429</c:v>
                </c:pt>
                <c:pt idx="6">
                  <c:v>3.7136973589920319</c:v>
                </c:pt>
                <c:pt idx="7">
                  <c:v>19.940037897488946</c:v>
                </c:pt>
              </c:numCache>
            </c:numRef>
          </c:val>
          <c:extLst>
            <c:ext xmlns:c16="http://schemas.microsoft.com/office/drawing/2014/chart" uri="{C3380CC4-5D6E-409C-BE32-E72D297353CC}">
              <c16:uniqueId val="{00000001-33C0-4935-B35D-0304C8FBFA0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56000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4.7764328614784544E-2"/>
          <c:w val="0.94310906193078325"/>
          <c:h val="0.8285913197658501"/>
        </c:manualLayout>
      </c:layout>
      <c:lineChart>
        <c:grouping val="standard"/>
        <c:varyColors val="0"/>
        <c:ser>
          <c:idx val="0"/>
          <c:order val="0"/>
          <c:tx>
            <c:strRef>
              <c:f>'10.'!$B$7</c:f>
              <c:strCache>
                <c:ptCount val="1"/>
                <c:pt idx="0">
                  <c:v>Total utlåning</c:v>
                </c:pt>
              </c:strCache>
            </c:strRef>
          </c:tx>
          <c:spPr>
            <a:ln w="38100" cap="sq">
              <a:solidFill>
                <a:srgbClr val="006A7D"/>
              </a:solidFill>
              <a:prstDash val="solid"/>
              <a:round/>
            </a:ln>
            <a:effectLst/>
          </c:spPr>
          <c:marker>
            <c:symbol val="none"/>
          </c:marker>
          <c:cat>
            <c:numRef>
              <c:f>'10.'!$A$8:$A$25</c:f>
              <c:numCache>
                <c:formatCode>mmm\-yy</c:formatCode>
                <c:ptCount val="18"/>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numCache>
            </c:numRef>
          </c:cat>
          <c:val>
            <c:numRef>
              <c:f>'10.'!$B$8:$B$25</c:f>
              <c:numCache>
                <c:formatCode>0</c:formatCode>
                <c:ptCount val="18"/>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pt idx="9">
                  <c:v>26.298084525</c:v>
                </c:pt>
                <c:pt idx="10">
                  <c:v>29.574357502000002</c:v>
                </c:pt>
                <c:pt idx="11">
                  <c:v>32.287214994999999</c:v>
                </c:pt>
                <c:pt idx="12">
                  <c:v>36.648727260999998</c:v>
                </c:pt>
                <c:pt idx="13">
                  <c:v>40.593842299000002</c:v>
                </c:pt>
                <c:pt idx="14">
                  <c:v>43.867851043000002</c:v>
                </c:pt>
                <c:pt idx="15">
                  <c:v>47.934092853000003</c:v>
                </c:pt>
                <c:pt idx="16">
                  <c:v>52.775515108999997</c:v>
                </c:pt>
                <c:pt idx="17">
                  <c:v>57.486800234</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2.2789814578185269E-2"/>
          <c:w val="0.94310906193078325"/>
          <c:h val="0.79989187732770117"/>
        </c:manualLayout>
      </c:layout>
      <c:lineChart>
        <c:grouping val="standard"/>
        <c:varyColors val="0"/>
        <c:ser>
          <c:idx val="1"/>
          <c:order val="0"/>
          <c:tx>
            <c:strRef>
              <c:f>'11.'!$B$7</c:f>
              <c:strCache>
                <c:ptCount val="1"/>
                <c:pt idx="0">
                  <c:v>Antal företag /vänster axel)</c:v>
                </c:pt>
              </c:strCache>
            </c:strRef>
          </c:tx>
          <c:spPr>
            <a:ln w="38100" cap="rnd">
              <a:solidFill>
                <a:srgbClr val="006A7D"/>
              </a:solidFill>
              <a:round/>
            </a:ln>
            <a:effectLst/>
          </c:spPr>
          <c:marker>
            <c:symbol val="none"/>
          </c:marker>
          <c:cat>
            <c:numRef>
              <c:f>'11.'!$A$8:$A$28</c:f>
              <c:numCache>
                <c:formatCode>mmm\-yy</c:formatCode>
                <c:ptCount val="21"/>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numCache>
            </c:numRef>
          </c:cat>
          <c:val>
            <c:numRef>
              <c:f>'11.'!$B$8:$B$28</c:f>
              <c:numCache>
                <c:formatCode>General</c:formatCode>
                <c:ptCount val="21"/>
                <c:pt idx="0">
                  <c:v>22</c:v>
                </c:pt>
                <c:pt idx="1">
                  <c:v>22</c:v>
                </c:pt>
                <c:pt idx="2">
                  <c:v>23</c:v>
                </c:pt>
                <c:pt idx="3">
                  <c:v>22</c:v>
                </c:pt>
                <c:pt idx="4">
                  <c:v>23</c:v>
                </c:pt>
                <c:pt idx="5">
                  <c:v>24</c:v>
                </c:pt>
                <c:pt idx="6">
                  <c:v>23</c:v>
                </c:pt>
                <c:pt idx="7">
                  <c:v>25</c:v>
                </c:pt>
                <c:pt idx="8">
                  <c:v>27</c:v>
                </c:pt>
                <c:pt idx="9">
                  <c:v>28</c:v>
                </c:pt>
                <c:pt idx="10">
                  <c:v>32</c:v>
                </c:pt>
                <c:pt idx="11">
                  <c:v>32</c:v>
                </c:pt>
                <c:pt idx="12">
                  <c:v>32</c:v>
                </c:pt>
                <c:pt idx="13">
                  <c:v>30</c:v>
                </c:pt>
                <c:pt idx="14">
                  <c:v>30</c:v>
                </c:pt>
                <c:pt idx="15">
                  <c:v>30</c:v>
                </c:pt>
                <c:pt idx="16">
                  <c:v>36</c:v>
                </c:pt>
                <c:pt idx="17" formatCode="0">
                  <c:v>36</c:v>
                </c:pt>
                <c:pt idx="18" formatCode="0">
                  <c:v>36</c:v>
                </c:pt>
                <c:pt idx="19">
                  <c:v>41</c:v>
                </c:pt>
                <c:pt idx="20">
                  <c:v>44</c:v>
                </c:pt>
              </c:numCache>
            </c:numRef>
          </c:val>
          <c:smooth val="0"/>
          <c:extLst>
            <c:ext xmlns:c16="http://schemas.microsoft.com/office/drawing/2014/chart" uri="{C3380CC4-5D6E-409C-BE32-E72D297353CC}">
              <c16:uniqueId val="{00000000-7E34-4E11-8254-71445999E0D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1"/>
          <c:tx>
            <c:strRef>
              <c:f>'11.'!$C$7</c:f>
              <c:strCache>
                <c:ptCount val="1"/>
                <c:pt idx="0">
                  <c:v>Betalningsvolym (höger axel)</c:v>
                </c:pt>
              </c:strCache>
            </c:strRef>
          </c:tx>
          <c:spPr>
            <a:ln w="38100" cap="rnd">
              <a:solidFill>
                <a:srgbClr val="F8971D"/>
              </a:solidFill>
              <a:round/>
            </a:ln>
            <a:effectLst/>
          </c:spPr>
          <c:marker>
            <c:symbol val="none"/>
          </c:marker>
          <c:cat>
            <c:numRef>
              <c:f>'11.'!$A$8:$A$28</c:f>
              <c:numCache>
                <c:formatCode>mmm\-yy</c:formatCode>
                <c:ptCount val="21"/>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numCache>
            </c:numRef>
          </c:cat>
          <c:val>
            <c:numRef>
              <c:f>'11.'!$C$8:$C$28</c:f>
              <c:numCache>
                <c:formatCode>0</c:formatCode>
                <c:ptCount val="21"/>
                <c:pt idx="0">
                  <c:v>126.235242</c:v>
                </c:pt>
                <c:pt idx="1">
                  <c:v>135.37785099999999</c:v>
                </c:pt>
                <c:pt idx="2">
                  <c:v>136.48057299999999</c:v>
                </c:pt>
                <c:pt idx="3">
                  <c:v>127.509832</c:v>
                </c:pt>
                <c:pt idx="4">
                  <c:v>118.950862</c:v>
                </c:pt>
                <c:pt idx="5">
                  <c:v>121.243554</c:v>
                </c:pt>
                <c:pt idx="6">
                  <c:v>127.804142</c:v>
                </c:pt>
                <c:pt idx="7">
                  <c:v>144.03834599999999</c:v>
                </c:pt>
                <c:pt idx="8">
                  <c:v>167.59769700000001</c:v>
                </c:pt>
                <c:pt idx="9">
                  <c:v>191.23185000000001</c:v>
                </c:pt>
                <c:pt idx="10">
                  <c:v>219.32824299999999</c:v>
                </c:pt>
                <c:pt idx="11">
                  <c:v>245.715711</c:v>
                </c:pt>
                <c:pt idx="12">
                  <c:v>275.37471099999999</c:v>
                </c:pt>
                <c:pt idx="13">
                  <c:v>325.45413400000001</c:v>
                </c:pt>
                <c:pt idx="14">
                  <c:v>399.977192</c:v>
                </c:pt>
                <c:pt idx="15">
                  <c:v>558.01142400000003</c:v>
                </c:pt>
                <c:pt idx="16">
                  <c:v>651.36814000000004</c:v>
                </c:pt>
                <c:pt idx="17">
                  <c:v>644.72813900000006</c:v>
                </c:pt>
                <c:pt idx="18">
                  <c:v>659.15221899999995</c:v>
                </c:pt>
                <c:pt idx="19">
                  <c:v>769.25894200000005</c:v>
                </c:pt>
                <c:pt idx="20">
                  <c:v>981.249864</c:v>
                </c:pt>
              </c:numCache>
            </c:numRef>
          </c:val>
          <c:smooth val="1"/>
          <c:extLst>
            <c:ext xmlns:c16="http://schemas.microsoft.com/office/drawing/2014/chart" uri="{C3380CC4-5D6E-409C-BE32-E72D297353CC}">
              <c16:uniqueId val="{00000002-7E34-4E11-8254-71445999E0D5}"/>
            </c:ext>
          </c:extLst>
        </c:ser>
        <c:dLbls>
          <c:showLegendKey val="0"/>
          <c:showVal val="0"/>
          <c:showCatName val="0"/>
          <c:showSerName val="0"/>
          <c:showPercent val="0"/>
          <c:showBubbleSize val="0"/>
        </c:dLbls>
        <c:marker val="1"/>
        <c:smooth val="0"/>
        <c:axId val="1387585152"/>
        <c:axId val="138758449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13875844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87585152"/>
        <c:crosses val="max"/>
        <c:crossBetween val="between"/>
      </c:valAx>
      <c:dateAx>
        <c:axId val="1387585152"/>
        <c:scaling>
          <c:orientation val="minMax"/>
        </c:scaling>
        <c:delete val="1"/>
        <c:axPos val="b"/>
        <c:numFmt formatCode="mmm\-yy" sourceLinked="1"/>
        <c:majorTickMark val="out"/>
        <c:minorTickMark val="none"/>
        <c:tickLblPos val="nextTo"/>
        <c:crossAx val="1387584496"/>
        <c:crosses val="autoZero"/>
        <c:auto val="1"/>
        <c:lblOffset val="100"/>
        <c:baseTimeUnit val="months"/>
      </c:dateAx>
      <c:spPr>
        <a:noFill/>
        <a:ln>
          <a:solidFill>
            <a:srgbClr val="A4A4A4"/>
          </a:solidFill>
        </a:ln>
        <a:effectLst/>
      </c:spPr>
    </c:plotArea>
    <c:legend>
      <c:legendPos val="b"/>
      <c:layout>
        <c:manualLayout>
          <c:xMode val="edge"/>
          <c:yMode val="edge"/>
          <c:x val="8.5200161077082545E-2"/>
          <c:y val="0.89765361070234162"/>
          <c:w val="0.87057882344032944"/>
          <c:h val="5.421676324722233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020925662980652E-2"/>
          <c:y val="1.4922962035603291E-2"/>
          <c:w val="0.88071006672509955"/>
          <c:h val="0.75099487055707659"/>
        </c:manualLayout>
      </c:layout>
      <c:lineChart>
        <c:grouping val="standard"/>
        <c:varyColors val="0"/>
        <c:ser>
          <c:idx val="0"/>
          <c:order val="0"/>
          <c:tx>
            <c:strRef>
              <c:f>'12.'!$B$7</c:f>
              <c:strCache>
                <c:ptCount val="1"/>
                <c:pt idx="0">
                  <c:v>Svenska storbanker</c:v>
                </c:pt>
              </c:strCache>
            </c:strRef>
          </c:tx>
          <c:spPr>
            <a:ln w="38100" cap="sq">
              <a:solidFill>
                <a:srgbClr val="006A7D"/>
              </a:solidFill>
              <a:prstDash val="solid"/>
              <a:round/>
            </a:ln>
            <a:effectLst/>
          </c:spPr>
          <c:marker>
            <c:symbol val="none"/>
          </c:marker>
          <c:cat>
            <c:numRef>
              <c:f>'12.'!$A$8:$A$37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'12.'!$B$8:$B$37</c:f>
              <c:numCache>
                <c:formatCode>0.0</c:formatCode>
                <c:ptCount val="30"/>
                <c:pt idx="0">
                  <c:v>13.338729468166607</c:v>
                </c:pt>
                <c:pt idx="1">
                  <c:v>12.548275070833231</c:v>
                </c:pt>
                <c:pt idx="2">
                  <c:v>11.924685624022493</c:v>
                </c:pt>
                <c:pt idx="3">
                  <c:v>12.069096329156826</c:v>
                </c:pt>
                <c:pt idx="4">
                  <c:v>9.4468740551532449</c:v>
                </c:pt>
                <c:pt idx="5">
                  <c:v>14.027418654672921</c:v>
                </c:pt>
                <c:pt idx="6">
                  <c:v>13.714993839414369</c:v>
                </c:pt>
                <c:pt idx="7">
                  <c:v>13.198175072940781</c:v>
                </c:pt>
                <c:pt idx="8">
                  <c:v>13.822929909482326</c:v>
                </c:pt>
                <c:pt idx="9">
                  <c:v>13.343879853468071</c:v>
                </c:pt>
                <c:pt idx="10">
                  <c:v>12.808313018874399</c:v>
                </c:pt>
                <c:pt idx="11">
                  <c:v>12.240999594150598</c:v>
                </c:pt>
                <c:pt idx="12">
                  <c:v>13.260471170553579</c:v>
                </c:pt>
                <c:pt idx="13">
                  <c:v>16.233878293979885</c:v>
                </c:pt>
                <c:pt idx="14">
                  <c:v>14.874300329813634</c:v>
                </c:pt>
                <c:pt idx="15">
                  <c:v>14.128136566179281</c:v>
                </c:pt>
                <c:pt idx="16">
                  <c:v>13.906263021923293</c:v>
                </c:pt>
                <c:pt idx="17">
                  <c:v>13.775045175104461</c:v>
                </c:pt>
                <c:pt idx="18">
                  <c:v>12.816345762268245</c:v>
                </c:pt>
                <c:pt idx="19">
                  <c:v>12.647188076249845</c:v>
                </c:pt>
                <c:pt idx="20">
                  <c:v>4.0076446726669737</c:v>
                </c:pt>
                <c:pt idx="21">
                  <c:v>6.8391181457968697</c:v>
                </c:pt>
                <c:pt idx="22">
                  <c:v>8.0601599814651586</c:v>
                </c:pt>
                <c:pt idx="23">
                  <c:v>8.9392679973202398</c:v>
                </c:pt>
                <c:pt idx="24">
                  <c:v>11.831397080913501</c:v>
                </c:pt>
                <c:pt idx="25">
                  <c:v>12.393294025191484</c:v>
                </c:pt>
                <c:pt idx="26">
                  <c:v>12.461212306652516</c:v>
                </c:pt>
                <c:pt idx="27">
                  <c:v>12.46622439018736</c:v>
                </c:pt>
                <c:pt idx="28">
                  <c:v>12.555298794229611</c:v>
                </c:pt>
                <c:pt idx="29">
                  <c:v>11.58333979719426</c:v>
                </c:pt>
              </c:numCache>
            </c:numRef>
          </c:val>
          <c:smooth val="0"/>
          <c:extLst>
            <c:ext xmlns:c16="http://schemas.microsoft.com/office/drawing/2014/chart" uri="{C3380CC4-5D6E-409C-BE32-E72D297353CC}">
              <c16:uniqueId val="{00000000-816A-4E2F-9D75-F9F54BBD83C5}"/>
            </c:ext>
          </c:extLst>
        </c:ser>
        <c:ser>
          <c:idx val="2"/>
          <c:order val="2"/>
          <c:tx>
            <c:strRef>
              <c:f>'12.'!$D$7</c:f>
              <c:strCache>
                <c:ptCount val="1"/>
                <c:pt idx="0">
                  <c:v>EU-banker</c:v>
                </c:pt>
              </c:strCache>
            </c:strRef>
          </c:tx>
          <c:spPr>
            <a:ln w="38100" cap="rnd">
              <a:solidFill>
                <a:srgbClr val="6E2B62"/>
              </a:solidFill>
              <a:prstDash val="solid"/>
              <a:round/>
            </a:ln>
            <a:effectLst/>
          </c:spPr>
          <c:marker>
            <c:symbol val="none"/>
          </c:marker>
          <c:cat>
            <c:numRef>
              <c:f>'12.'!$A$8:$A$37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'12.'!$D$8:$D$37</c:f>
              <c:numCache>
                <c:formatCode>0.0</c:formatCode>
                <c:ptCount val="30"/>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numCache>
            </c:numRef>
          </c:val>
          <c:smooth val="0"/>
          <c:extLst>
            <c:ext xmlns:c16="http://schemas.microsoft.com/office/drawing/2014/chart" uri="{C3380CC4-5D6E-409C-BE32-E72D297353CC}">
              <c16:uniqueId val="{00000002-816A-4E2F-9D75-F9F54BBD83C5}"/>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1"/>
                <c:order val="1"/>
                <c:tx>
                  <c:strRef>
                    <c:extLst>
                      <c:ext uri="{02D57815-91ED-43cb-92C2-25804820EDAC}">
                        <c15:formulaRef>
                          <c15:sqref>'12.'!$C$7</c15:sqref>
                        </c15:formulaRef>
                      </c:ext>
                    </c:extLst>
                    <c:strCache>
                      <c:ptCount val="1"/>
                      <c:pt idx="0">
                        <c:v>Avkastning på eget kapital, glidande medelvärde</c:v>
                      </c:pt>
                    </c:strCache>
                  </c:strRef>
                </c:tx>
                <c:spPr>
                  <a:ln w="38100" cap="sq">
                    <a:solidFill>
                      <a:srgbClr val="006A7D"/>
                    </a:solidFill>
                    <a:prstDash val="sysDash"/>
                    <a:round/>
                  </a:ln>
                  <a:effectLst/>
                </c:spPr>
                <c:marker>
                  <c:symbol val="none"/>
                </c:marker>
                <c:cat>
                  <c:numRef>
                    <c:extLst>
                      <c:ext uri="{02D57815-91ED-43cb-92C2-25804820EDAC}">
                        <c15:formulaRef>
                          <c15:sqref>'12.'!$A$8:$A$37</c15:sqref>
                        </c15:formulaRef>
                      </c:ext>
                    </c:extLst>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extLst>
                      <c:ext uri="{02D57815-91ED-43cb-92C2-25804820EDAC}">
                        <c15:formulaRef>
                          <c15:sqref>'12.'!$C$8:$C$37</c15:sqref>
                        </c15:formulaRef>
                      </c:ext>
                    </c:extLst>
                    <c:numCache>
                      <c:formatCode>0.0</c:formatCode>
                      <c:ptCount val="30"/>
                      <c:pt idx="0">
                        <c:v>13.338729468166607</c:v>
                      </c:pt>
                      <c:pt idx="1">
                        <c:v>12.94350226949992</c:v>
                      </c:pt>
                      <c:pt idx="2">
                        <c:v>12.603896721007445</c:v>
                      </c:pt>
                      <c:pt idx="3">
                        <c:v>12.47019662304479</c:v>
                      </c:pt>
                      <c:pt idx="4">
                        <c:v>11.497232769791449</c:v>
                      </c:pt>
                      <c:pt idx="5">
                        <c:v>11.867018665751372</c:v>
                      </c:pt>
                      <c:pt idx="6">
                        <c:v>12.314595719599341</c:v>
                      </c:pt>
                      <c:pt idx="7">
                        <c:v>12.59686540554533</c:v>
                      </c:pt>
                      <c:pt idx="8">
                        <c:v>13.6908793691276</c:v>
                      </c:pt>
                      <c:pt idx="9">
                        <c:v>13.519994668826385</c:v>
                      </c:pt>
                      <c:pt idx="10">
                        <c:v>13.293324463691395</c:v>
                      </c:pt>
                      <c:pt idx="11">
                        <c:v>13.054030593993847</c:v>
                      </c:pt>
                      <c:pt idx="12">
                        <c:v>12.91341590926166</c:v>
                      </c:pt>
                      <c:pt idx="13">
                        <c:v>13.635915519389615</c:v>
                      </c:pt>
                      <c:pt idx="14">
                        <c:v>14.152412347124425</c:v>
                      </c:pt>
                      <c:pt idx="15">
                        <c:v>14.624196590131595</c:v>
                      </c:pt>
                      <c:pt idx="16">
                        <c:v>14.785644552974023</c:v>
                      </c:pt>
                      <c:pt idx="17">
                        <c:v>14.170936273255167</c:v>
                      </c:pt>
                      <c:pt idx="18">
                        <c:v>13.65644763136882</c:v>
                      </c:pt>
                      <c:pt idx="19">
                        <c:v>13.286210508886462</c:v>
                      </c:pt>
                      <c:pt idx="20">
                        <c:v>10.811555921572381</c:v>
                      </c:pt>
                      <c:pt idx="21">
                        <c:v>9.0775741642454832</c:v>
                      </c:pt>
                      <c:pt idx="22">
                        <c:v>7.8885277190447116</c:v>
                      </c:pt>
                      <c:pt idx="23">
                        <c:v>6.9615476993123107</c:v>
                      </c:pt>
                      <c:pt idx="24">
                        <c:v>8.9174858013739424</c:v>
                      </c:pt>
                      <c:pt idx="25">
                        <c:v>10.306029771222596</c:v>
                      </c:pt>
                      <c:pt idx="26">
                        <c:v>11.406292852519435</c:v>
                      </c:pt>
                      <c:pt idx="27">
                        <c:v>12.288031950736215</c:v>
                      </c:pt>
                      <c:pt idx="28">
                        <c:v>12.469007379065243</c:v>
                      </c:pt>
                      <c:pt idx="29">
                        <c:v>12.266518822065937</c:v>
                      </c:pt>
                    </c:numCache>
                  </c:numRef>
                </c:val>
                <c:smooth val="0"/>
                <c:extLst>
                  <c:ext xmlns:c16="http://schemas.microsoft.com/office/drawing/2014/chart" uri="{C3380CC4-5D6E-409C-BE32-E72D297353CC}">
                    <c16:uniqueId val="{00000001-816A-4E2F-9D75-F9F54BBD83C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'12.'!$E$7</c15:sqref>
                        </c15:formulaRef>
                      </c:ext>
                    </c:extLst>
                    <c:strCache>
                      <c:ptCount val="1"/>
                      <c:pt idx="0">
                        <c:v>Nordiska storbanker</c:v>
                      </c:pt>
                    </c:strCache>
                  </c:strRef>
                </c:tx>
                <c:spPr>
                  <a:ln w="28575" cap="rnd">
                    <a:solidFill>
                      <a:srgbClr val="ED7D31"/>
                    </a:solidFill>
                    <a:round/>
                  </a:ln>
                  <a:effectLst/>
                </c:spPr>
                <c:marker>
                  <c:symbol val="none"/>
                </c:marker>
                <c:cat>
                  <c:numRef>
                    <c:extLst xmlns:c15="http://schemas.microsoft.com/office/drawing/2012/chart">
                      <c:ext xmlns:c15="http://schemas.microsoft.com/office/drawing/2012/chart" uri="{02D57815-91ED-43cb-92C2-25804820EDAC}">
                        <c15:formulaRef>
                          <c15:sqref>'12.'!$A$8:$A$37</c15:sqref>
                        </c15:formulaRef>
                      </c:ext>
                    </c:extLst>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extLst xmlns:c15="http://schemas.microsoft.com/office/drawing/2012/chart">
                      <c:ext xmlns:c15="http://schemas.microsoft.com/office/drawing/2012/chart" uri="{02D57815-91ED-43cb-92C2-25804820EDAC}">
                        <c15:formulaRef>
                          <c15:sqref>'12.'!$E$8:$E$37</c15:sqref>
                        </c15:formulaRef>
                      </c:ext>
                    </c:extLst>
                    <c:numCache>
                      <c:formatCode>0.0</c:formatCode>
                      <c:ptCount val="30"/>
                      <c:pt idx="0">
                        <c:v>14</c:v>
                      </c:pt>
                      <c:pt idx="1">
                        <c:v>12</c:v>
                      </c:pt>
                      <c:pt idx="2">
                        <c:v>11</c:v>
                      </c:pt>
                      <c:pt idx="3">
                        <c:v>8</c:v>
                      </c:pt>
                      <c:pt idx="4">
                        <c:v>11</c:v>
                      </c:pt>
                      <c:pt idx="5">
                        <c:v>12</c:v>
                      </c:pt>
                      <c:pt idx="6">
                        <c:v>11</c:v>
                      </c:pt>
                      <c:pt idx="7">
                        <c:v>13</c:v>
                      </c:pt>
                      <c:pt idx="8">
                        <c:v>11</c:v>
                      </c:pt>
                      <c:pt idx="9">
                        <c:v>10</c:v>
                      </c:pt>
                      <c:pt idx="10">
                        <c:v>11</c:v>
                      </c:pt>
                      <c:pt idx="11">
                        <c:v>11</c:v>
                      </c:pt>
                      <c:pt idx="12">
                        <c:v>11</c:v>
                      </c:pt>
                      <c:pt idx="13">
                        <c:v>12</c:v>
                      </c:pt>
                      <c:pt idx="14">
                        <c:v>8</c:v>
                      </c:pt>
                      <c:pt idx="15">
                        <c:v>8</c:v>
                      </c:pt>
                      <c:pt idx="16">
                        <c:v>8</c:v>
                      </c:pt>
                      <c:pt idx="17">
                        <c:v>10</c:v>
                      </c:pt>
                      <c:pt idx="18">
                        <c:v>3</c:v>
                      </c:pt>
                      <c:pt idx="19">
                        <c:v>11</c:v>
                      </c:pt>
                      <c:pt idx="20">
                        <c:v>3</c:v>
                      </c:pt>
                      <c:pt idx="21">
                        <c:v>5</c:v>
                      </c:pt>
                      <c:pt idx="22">
                        <c:v>8</c:v>
                      </c:pt>
                      <c:pt idx="23">
                        <c:v>7</c:v>
                      </c:pt>
                      <c:pt idx="24">
                        <c:v>9</c:v>
                      </c:pt>
                      <c:pt idx="25">
                        <c:v>10</c:v>
                      </c:pt>
                      <c:pt idx="26">
                        <c:v>10</c:v>
                      </c:pt>
                      <c:pt idx="27">
                        <c:v>10</c:v>
                      </c:pt>
                      <c:pt idx="28">
                        <c:v>6.3419509759999997</c:v>
                      </c:pt>
                      <c:pt idx="29">
                        <c:v>10</c:v>
                      </c:pt>
                    </c:numCache>
                  </c:numRef>
                </c:val>
                <c:smooth val="0"/>
                <c:extLst xmlns:c15="http://schemas.microsoft.com/office/drawing/2012/chart">
                  <c:ext xmlns:c16="http://schemas.microsoft.com/office/drawing/2014/chart" uri="{C3380CC4-5D6E-409C-BE32-E72D297353CC}">
                    <c16:uniqueId val="{00000001-E1FB-4026-9AB2-8EA049DC813C}"/>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dispUnits>
          <c:builtInUnit val="hundreds"/>
          <c:dispUnitsLbl>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dispUnitsLbl>
        </c:dispUnits>
      </c:valAx>
      <c:spPr>
        <a:noFill/>
        <a:ln>
          <a:solidFill>
            <a:srgbClr val="A4A4A4"/>
          </a:solidFill>
        </a:ln>
        <a:effectLst/>
      </c:spPr>
    </c:plotArea>
    <c:legend>
      <c:legendPos val="b"/>
      <c:layout>
        <c:manualLayout>
          <c:xMode val="edge"/>
          <c:yMode val="edge"/>
          <c:x val="2.7294438758103039E-3"/>
          <c:y val="0.84607574523404006"/>
          <c:w val="0.89999994627078983"/>
          <c:h val="0.1498353614889048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'13.'!$B$7</c:f>
              <c:strCache>
                <c:ptCount val="1"/>
                <c:pt idx="0">
                  <c:v>Svenska storbanker</c:v>
                </c:pt>
              </c:strCache>
            </c:strRef>
          </c:tx>
          <c:spPr>
            <a:ln w="38100" cap="sq">
              <a:solidFill>
                <a:srgbClr val="006A7D"/>
              </a:solidFill>
              <a:prstDash val="solid"/>
              <a:round/>
            </a:ln>
            <a:effectLst/>
          </c:spPr>
          <c:marker>
            <c:symbol val="none"/>
          </c:marker>
          <c:cat>
            <c:numRef>
              <c:f>'13.'!$A$8:$A$37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'13.'!$B$8:$B$37</c:f>
              <c:numCache>
                <c:formatCode>0</c:formatCode>
                <c:ptCount val="30"/>
                <c:pt idx="0">
                  <c:v>44.166930836451733</c:v>
                </c:pt>
                <c:pt idx="1">
                  <c:v>45.017662548234277</c:v>
                </c:pt>
                <c:pt idx="2">
                  <c:v>45.128993046979552</c:v>
                </c:pt>
                <c:pt idx="3">
                  <c:v>45.112211844947637</c:v>
                </c:pt>
                <c:pt idx="4">
                  <c:v>49.522522847709745</c:v>
                </c:pt>
                <c:pt idx="5">
                  <c:v>44.875854771411809</c:v>
                </c:pt>
                <c:pt idx="6">
                  <c:v>44.009710711134112</c:v>
                </c:pt>
                <c:pt idx="7">
                  <c:v>43.933095044143769</c:v>
                </c:pt>
                <c:pt idx="8">
                  <c:v>43.2908822960731</c:v>
                </c:pt>
                <c:pt idx="9">
                  <c:v>43.338333641413826</c:v>
                </c:pt>
                <c:pt idx="10">
                  <c:v>42.798249469888447</c:v>
                </c:pt>
                <c:pt idx="11">
                  <c:v>43.933978155719245</c:v>
                </c:pt>
                <c:pt idx="12">
                  <c:v>43.026144206909592</c:v>
                </c:pt>
                <c:pt idx="13">
                  <c:v>40.460204748864641</c:v>
                </c:pt>
                <c:pt idx="14">
                  <c:v>41.206577820518895</c:v>
                </c:pt>
                <c:pt idx="15">
                  <c:v>41.93370757083332</c:v>
                </c:pt>
                <c:pt idx="16">
                  <c:v>38.681926297817256</c:v>
                </c:pt>
                <c:pt idx="17">
                  <c:v>40.068231335506312</c:v>
                </c:pt>
                <c:pt idx="18">
                  <c:v>42.099588922463234</c:v>
                </c:pt>
                <c:pt idx="19">
                  <c:v>42.167397364173326</c:v>
                </c:pt>
                <c:pt idx="20">
                  <c:v>47.522116693485799</c:v>
                </c:pt>
                <c:pt idx="21">
                  <c:v>46.484292613099989</c:v>
                </c:pt>
                <c:pt idx="22">
                  <c:v>45.800290172301075</c:v>
                </c:pt>
                <c:pt idx="23">
                  <c:v>45.117670702137993</c:v>
                </c:pt>
                <c:pt idx="24">
                  <c:v>40.996761715187205</c:v>
                </c:pt>
                <c:pt idx="25">
                  <c:v>40.419494854367407</c:v>
                </c:pt>
                <c:pt idx="26">
                  <c:v>39.863698683582463</c:v>
                </c:pt>
                <c:pt idx="27">
                  <c:v>40.061124309137526</c:v>
                </c:pt>
                <c:pt idx="28">
                  <c:v>39</c:v>
                </c:pt>
                <c:pt idx="29">
                  <c:v>41</c:v>
                </c:pt>
              </c:numCache>
            </c:numRef>
          </c:val>
          <c:smooth val="0"/>
          <c:extLst>
            <c:ext xmlns:c16="http://schemas.microsoft.com/office/drawing/2014/chart" uri="{C3380CC4-5D6E-409C-BE32-E72D297353CC}">
              <c16:uniqueId val="{00000000-721E-4C76-A235-E38531F967EE}"/>
            </c:ext>
          </c:extLst>
        </c:ser>
        <c:ser>
          <c:idx val="1"/>
          <c:order val="1"/>
          <c:tx>
            <c:strRef>
              <c:f>'13.'!$C$7</c:f>
              <c:strCache>
                <c:ptCount val="1"/>
                <c:pt idx="0">
                  <c:v>Nordiska storbanker</c:v>
                </c:pt>
              </c:strCache>
            </c:strRef>
          </c:tx>
          <c:spPr>
            <a:ln w="38100" cap="sq">
              <a:solidFill>
                <a:srgbClr val="F8971D"/>
              </a:solidFill>
              <a:prstDash val="solid"/>
              <a:round/>
            </a:ln>
            <a:effectLst/>
          </c:spPr>
          <c:marker>
            <c:symbol val="none"/>
          </c:marker>
          <c:cat>
            <c:numRef>
              <c:f>'13.'!$A$8:$A$37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'13.'!$C$8:$C$37</c:f>
              <c:numCache>
                <c:formatCode>0</c:formatCode>
                <c:ptCount val="30"/>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53.982715981461574</c:v>
                </c:pt>
                <c:pt idx="17">
                  <c:v>58.242698921960141</c:v>
                </c:pt>
                <c:pt idx="18">
                  <c:v>75.255737644621377</c:v>
                </c:pt>
                <c:pt idx="19">
                  <c:v>53.534708951128081</c:v>
                </c:pt>
                <c:pt idx="20">
                  <c:v>58.11661076317516</c:v>
                </c:pt>
                <c:pt idx="21">
                  <c:v>53.992238326663781</c:v>
                </c:pt>
                <c:pt idx="22">
                  <c:v>55.154876116959144</c:v>
                </c:pt>
                <c:pt idx="23">
                  <c:v>58.537016384760008</c:v>
                </c:pt>
                <c:pt idx="24">
                  <c:v>54.345566518264185</c:v>
                </c:pt>
                <c:pt idx="25">
                  <c:v>52.785895583009832</c:v>
                </c:pt>
                <c:pt idx="26">
                  <c:v>50.656516987760867</c:v>
                </c:pt>
                <c:pt idx="27">
                  <c:v>51.485414101385565</c:v>
                </c:pt>
                <c:pt idx="28" formatCode="General">
                  <c:v>50</c:v>
                </c:pt>
                <c:pt idx="29" formatCode="General">
                  <c:v>51</c:v>
                </c:pt>
              </c:numCache>
            </c:numRef>
          </c:val>
          <c:smooth val="0"/>
          <c:extLst>
            <c:ext xmlns:c16="http://schemas.microsoft.com/office/drawing/2014/chart" uri="{C3380CC4-5D6E-409C-BE32-E72D297353CC}">
              <c16:uniqueId val="{00000001-721E-4C76-A235-E38531F967EE}"/>
            </c:ext>
          </c:extLst>
        </c:ser>
        <c:ser>
          <c:idx val="2"/>
          <c:order val="2"/>
          <c:tx>
            <c:strRef>
              <c:f>'13.'!$D$7</c:f>
              <c:strCache>
                <c:ptCount val="1"/>
                <c:pt idx="0">
                  <c:v>EU-banker</c:v>
                </c:pt>
              </c:strCache>
            </c:strRef>
          </c:tx>
          <c:spPr>
            <a:ln w="38100" cap="rnd">
              <a:solidFill>
                <a:srgbClr val="6E2B62"/>
              </a:solidFill>
              <a:prstDash val="solid"/>
              <a:round/>
            </a:ln>
            <a:effectLst/>
          </c:spPr>
          <c:marker>
            <c:symbol val="none"/>
          </c:marker>
          <c:cat>
            <c:numRef>
              <c:f>'13.'!$A$8:$A$37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'13.'!$D$8:$D$37</c:f>
              <c:numCache>
                <c:formatCode>0</c:formatCode>
                <c:ptCount val="30"/>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pt idx="20">
                  <c:v>71.7</c:v>
                </c:pt>
                <c:pt idx="21">
                  <c:v>66.670883395688989</c:v>
                </c:pt>
                <c:pt idx="22">
                  <c:v>64.706298029999999</c:v>
                </c:pt>
                <c:pt idx="23">
                  <c:v>65.073048690000007</c:v>
                </c:pt>
                <c:pt idx="24">
                  <c:v>63.555011329999999</c:v>
                </c:pt>
                <c:pt idx="25">
                  <c:v>63.984188549999999</c:v>
                </c:pt>
                <c:pt idx="26">
                  <c:v>62.735992939999996</c:v>
                </c:pt>
                <c:pt idx="27">
                  <c:v>63.336419280000001</c:v>
                </c:pt>
                <c:pt idx="28" formatCode="General">
                  <c:v>63</c:v>
                </c:pt>
                <c:pt idx="29" formatCode="General">
                  <c:v>61</c:v>
                </c:pt>
              </c:numCache>
            </c:numRef>
          </c:val>
          <c:smooth val="0"/>
          <c:extLst>
            <c:ext xmlns:c16="http://schemas.microsoft.com/office/drawing/2014/chart" uri="{C3380CC4-5D6E-409C-BE32-E72D297353CC}">
              <c16:uniqueId val="{00000002-721E-4C76-A235-E38531F967EE}"/>
            </c:ext>
          </c:extLst>
        </c:ser>
        <c:ser>
          <c:idx val="3"/>
          <c:order val="3"/>
          <c:tx>
            <c:strRef>
              <c:f>'13.'!$E$7</c:f>
              <c:strCache>
                <c:ptCount val="1"/>
                <c:pt idx="0">
                  <c:v>Svenska storbanker, glidande medelvärde</c:v>
                </c:pt>
              </c:strCache>
            </c:strRef>
          </c:tx>
          <c:spPr>
            <a:ln w="28575" cap="rnd">
              <a:solidFill>
                <a:srgbClr val="006A7D"/>
              </a:solidFill>
              <a:prstDash val="dash"/>
              <a:round/>
            </a:ln>
            <a:effectLst/>
          </c:spPr>
          <c:marker>
            <c:symbol val="none"/>
          </c:marker>
          <c:cat>
            <c:numRef>
              <c:f>'13.'!$A$8:$A$37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'13.'!$E$8:$E$37</c:f>
              <c:numCache>
                <c:formatCode>0</c:formatCode>
                <c:ptCount val="30"/>
                <c:pt idx="0">
                  <c:v>45.476839787029263</c:v>
                </c:pt>
                <c:pt idx="1">
                  <c:v>44.30332880319974</c:v>
                </c:pt>
                <c:pt idx="2">
                  <c:v>44.502578022068704</c:v>
                </c:pt>
                <c:pt idx="3">
                  <c:v>44.856449569153298</c:v>
                </c:pt>
                <c:pt idx="4">
                  <c:v>46.195347571967801</c:v>
                </c:pt>
                <c:pt idx="5">
                  <c:v>46.159895627762189</c:v>
                </c:pt>
                <c:pt idx="6">
                  <c:v>45.880075043800822</c:v>
                </c:pt>
                <c:pt idx="7">
                  <c:v>45.585295843599859</c:v>
                </c:pt>
                <c:pt idx="8">
                  <c:v>44.027385705690698</c:v>
                </c:pt>
                <c:pt idx="9">
                  <c:v>43.643005423191198</c:v>
                </c:pt>
                <c:pt idx="10">
                  <c:v>43.34014011287978</c:v>
                </c:pt>
                <c:pt idx="11">
                  <c:v>43.340360890773653</c:v>
                </c:pt>
                <c:pt idx="12">
                  <c:v>43.274176368482777</c:v>
                </c:pt>
                <c:pt idx="13">
                  <c:v>42.554644145345485</c:v>
                </c:pt>
                <c:pt idx="14">
                  <c:v>42.156726233003091</c:v>
                </c:pt>
                <c:pt idx="15">
                  <c:v>41.656658586781617</c:v>
                </c:pt>
                <c:pt idx="16">
                  <c:v>40.57060410950853</c:v>
                </c:pt>
                <c:pt idx="17">
                  <c:v>40.472610756168947</c:v>
                </c:pt>
                <c:pt idx="18">
                  <c:v>40.695863531655036</c:v>
                </c:pt>
                <c:pt idx="19">
                  <c:v>40.75428597999003</c:v>
                </c:pt>
                <c:pt idx="20">
                  <c:v>42.964333578907166</c:v>
                </c:pt>
                <c:pt idx="21">
                  <c:v>44.568348898305587</c:v>
                </c:pt>
                <c:pt idx="22">
                  <c:v>45.493524210765045</c:v>
                </c:pt>
                <c:pt idx="23">
                  <c:v>46.231092545256217</c:v>
                </c:pt>
                <c:pt idx="24">
                  <c:v>44.599753800681604</c:v>
                </c:pt>
                <c:pt idx="25">
                  <c:v>43.083554360998434</c:v>
                </c:pt>
                <c:pt idx="26">
                  <c:v>41.599406488818772</c:v>
                </c:pt>
                <c:pt idx="27">
                  <c:v>40.335269890568661</c:v>
                </c:pt>
                <c:pt idx="28" formatCode="General">
                  <c:v>40</c:v>
                </c:pt>
                <c:pt idx="29" formatCode="General">
                  <c:v>40</c:v>
                </c:pt>
              </c:numCache>
            </c:numRef>
          </c:val>
          <c:smooth val="0"/>
          <c:extLst>
            <c:ext xmlns:c16="http://schemas.microsoft.com/office/drawing/2014/chart" uri="{C3380CC4-5D6E-409C-BE32-E72D297353CC}">
              <c16:uniqueId val="{00000003-721E-4C76-A235-E38531F967E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min val="30"/>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minorUnit val="2"/>
      </c:valAx>
      <c:spPr>
        <a:noFill/>
        <a:ln>
          <a:solidFill>
            <a:srgbClr val="A4A4A4"/>
          </a:solidFill>
        </a:ln>
        <a:effectLst/>
      </c:spPr>
    </c:plotArea>
    <c:legend>
      <c:legendPos val="b"/>
      <c:layout>
        <c:manualLayout>
          <c:xMode val="edge"/>
          <c:yMode val="edge"/>
          <c:x val="6.823609689525759E-3"/>
          <c:y val="0.84607574523404006"/>
          <c:w val="0.98870687223462472"/>
          <c:h val="0.1435657690124157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'14.'!$B$7</c:f>
              <c:strCache>
                <c:ptCount val="1"/>
                <c:pt idx="0">
                  <c:v>Svenska storbanker</c:v>
                </c:pt>
              </c:strCache>
            </c:strRef>
          </c:tx>
          <c:spPr>
            <a:ln w="38100" cap="sq">
              <a:solidFill>
                <a:srgbClr val="006A7D"/>
              </a:solidFill>
              <a:prstDash val="solid"/>
              <a:round/>
            </a:ln>
            <a:effectLst/>
          </c:spPr>
          <c:marker>
            <c:symbol val="none"/>
          </c:marker>
          <c:cat>
            <c:numRef>
              <c:f>'14.'!$A$8:$A$37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'14.'!$B$8:$B$37</c:f>
              <c:numCache>
                <c:formatCode>0.0</c:formatCode>
                <c:ptCount val="30"/>
                <c:pt idx="0">
                  <c:v>1.1335056402011638</c:v>
                </c:pt>
                <c:pt idx="1">
                  <c:v>1.1191418682715109</c:v>
                </c:pt>
                <c:pt idx="2">
                  <c:v>1.1116144682377789</c:v>
                </c:pt>
                <c:pt idx="3">
                  <c:v>1.1812215283477634</c:v>
                </c:pt>
                <c:pt idx="4">
                  <c:v>1.1130047319045171</c:v>
                </c:pt>
                <c:pt idx="5">
                  <c:v>1.1079435238174606</c:v>
                </c:pt>
                <c:pt idx="6">
                  <c:v>1.1188530648384458</c:v>
                </c:pt>
                <c:pt idx="7">
                  <c:v>1.2064231548984121</c:v>
                </c:pt>
                <c:pt idx="8">
                  <c:v>1.1080117348619201</c:v>
                </c:pt>
                <c:pt idx="9">
                  <c:v>1.1340724038546262</c:v>
                </c:pt>
                <c:pt idx="10">
                  <c:v>1.1249694346479049</c:v>
                </c:pt>
                <c:pt idx="11">
                  <c:v>1.2168724146893719</c:v>
                </c:pt>
                <c:pt idx="12">
                  <c:v>1.1430541380209551</c:v>
                </c:pt>
                <c:pt idx="13">
                  <c:v>1.1321575618770332</c:v>
                </c:pt>
                <c:pt idx="14">
                  <c:v>1.1551671702604831</c:v>
                </c:pt>
                <c:pt idx="15">
                  <c:v>1.1974484219240884</c:v>
                </c:pt>
                <c:pt idx="16">
                  <c:v>1.1237225095662109</c:v>
                </c:pt>
                <c:pt idx="17">
                  <c:v>1.1508917310454467</c:v>
                </c:pt>
                <c:pt idx="18">
                  <c:v>1.1437209450671249</c:v>
                </c:pt>
                <c:pt idx="19">
                  <c:v>1.1790591041617255</c:v>
                </c:pt>
                <c:pt idx="20">
                  <c:v>1.1042392306583906</c:v>
                </c:pt>
                <c:pt idx="21">
                  <c:v>1.1433990943651646</c:v>
                </c:pt>
                <c:pt idx="22">
                  <c:v>1.1709471228362551</c:v>
                </c:pt>
                <c:pt idx="23">
                  <c:v>1.2153688140841934</c:v>
                </c:pt>
                <c:pt idx="24">
                  <c:v>1.1111477039836497</c:v>
                </c:pt>
                <c:pt idx="25">
                  <c:v>1.1212963195650376</c:v>
                </c:pt>
                <c:pt idx="26">
                  <c:v>1.1100780290624663</c:v>
                </c:pt>
                <c:pt idx="27">
                  <c:v>1.1655057360556882</c:v>
                </c:pt>
                <c:pt idx="28">
                  <c:v>1.1372240382541561</c:v>
                </c:pt>
                <c:pt idx="29">
                  <c:v>1.1470044703507436</c:v>
                </c:pt>
              </c:numCache>
            </c:numRef>
          </c:val>
          <c:smooth val="0"/>
          <c:extLst>
            <c:ext xmlns:c16="http://schemas.microsoft.com/office/drawing/2014/chart" uri="{C3380CC4-5D6E-409C-BE32-E72D297353CC}">
              <c16:uniqueId val="{00000000-A196-426C-ADF3-420D6610342E}"/>
            </c:ext>
          </c:extLst>
        </c:ser>
        <c:ser>
          <c:idx val="0"/>
          <c:order val="1"/>
          <c:tx>
            <c:strRef>
              <c:f>'14.'!$C$7</c:f>
              <c:strCache>
                <c:ptCount val="1"/>
                <c:pt idx="0">
                  <c:v>EU-banker</c:v>
                </c:pt>
              </c:strCache>
            </c:strRef>
          </c:tx>
          <c:spPr>
            <a:ln w="38100" cap="rnd">
              <a:solidFill>
                <a:srgbClr val="6E2B62"/>
              </a:solidFill>
              <a:prstDash val="solid"/>
              <a:round/>
            </a:ln>
            <a:effectLst/>
          </c:spPr>
          <c:marker>
            <c:symbol val="none"/>
          </c:marker>
          <c:cat>
            <c:numRef>
              <c:f>'14.'!$A$8:$A$37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'14.'!$C$8:$C$37</c:f>
              <c:numCache>
                <c:formatCode>0.0</c:formatCode>
                <c:ptCount val="30"/>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pt idx="20">
                  <c:v>1.4</c:v>
                </c:pt>
                <c:pt idx="21">
                  <c:v>1.3448593593964899</c:v>
                </c:pt>
                <c:pt idx="22">
                  <c:v>1.33394094</c:v>
                </c:pt>
                <c:pt idx="23">
                  <c:v>1.3340247199999999</c:v>
                </c:pt>
                <c:pt idx="24">
                  <c:v>1.2419301900000002</c:v>
                </c:pt>
                <c:pt idx="25">
                  <c:v>1.24341597</c:v>
                </c:pt>
                <c:pt idx="26">
                  <c:v>1.2402481599999999</c:v>
                </c:pt>
                <c:pt idx="27">
                  <c:v>1.2562750899999999</c:v>
                </c:pt>
                <c:pt idx="28">
                  <c:v>1.2452148200000002</c:v>
                </c:pt>
                <c:pt idx="29">
                  <c:v>1.2794443100000001</c:v>
                </c:pt>
              </c:numCache>
            </c:numRef>
          </c:val>
          <c:smooth val="0"/>
          <c:extLst>
            <c:ext xmlns:c16="http://schemas.microsoft.com/office/drawing/2014/chart" uri="{C3380CC4-5D6E-409C-BE32-E72D297353CC}">
              <c16:uniqueId val="{0000001B-E67D-4F12-974F-35CC612C71F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89202630057929067"/>
          <c:w val="0.8388571353572567"/>
          <c:h val="9.183561046456573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'15.'!$B$7</c:f>
              <c:strCache>
                <c:ptCount val="1"/>
                <c:pt idx="0">
                  <c:v>Totalt</c:v>
                </c:pt>
              </c:strCache>
            </c:strRef>
          </c:tx>
          <c:spPr>
            <a:ln w="38100" cap="sq">
              <a:solidFill>
                <a:srgbClr val="006A7D"/>
              </a:solidFill>
              <a:prstDash val="solid"/>
              <a:round/>
            </a:ln>
            <a:effectLst/>
          </c:spPr>
          <c:marker>
            <c:symbol val="none"/>
          </c:marker>
          <c:cat>
            <c:numRef>
              <c:f>'15.'!$A$8:$A$37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'15.'!$B$8:$B$37</c:f>
              <c:numCache>
                <c:formatCode>#,##0</c:formatCode>
                <c:ptCount val="30"/>
                <c:pt idx="0">
                  <c:v>4238.384339898158</c:v>
                </c:pt>
                <c:pt idx="1">
                  <c:v>4293.2132679664346</c:v>
                </c:pt>
                <c:pt idx="2">
                  <c:v>4329.4376115273826</c:v>
                </c:pt>
                <c:pt idx="3">
                  <c:v>4368.3466086259541</c:v>
                </c:pt>
                <c:pt idx="4">
                  <c:v>4424.3533530752911</c:v>
                </c:pt>
                <c:pt idx="5">
                  <c:v>4561.1077361841544</c:v>
                </c:pt>
                <c:pt idx="6">
                  <c:v>4660.5306658539394</c:v>
                </c:pt>
                <c:pt idx="7">
                  <c:v>4675.1512286355646</c:v>
                </c:pt>
                <c:pt idx="8">
                  <c:v>4719.794186700542</c:v>
                </c:pt>
                <c:pt idx="9">
                  <c:v>4773.1117737462737</c:v>
                </c:pt>
                <c:pt idx="10">
                  <c:v>4825.2387503985465</c:v>
                </c:pt>
                <c:pt idx="11">
                  <c:v>4856.5110461587992</c:v>
                </c:pt>
                <c:pt idx="12">
                  <c:v>5016.0897521220904</c:v>
                </c:pt>
                <c:pt idx="13">
                  <c:v>5171.1590502460003</c:v>
                </c:pt>
                <c:pt idx="14">
                  <c:v>5193.8967535891798</c:v>
                </c:pt>
                <c:pt idx="15">
                  <c:v>5199.1131644501093</c:v>
                </c:pt>
                <c:pt idx="16">
                  <c:v>5330.3501029365289</c:v>
                </c:pt>
                <c:pt idx="17">
                  <c:v>5430.2995110533193</c:v>
                </c:pt>
                <c:pt idx="18">
                  <c:v>5456.5701962368785</c:v>
                </c:pt>
                <c:pt idx="19">
                  <c:v>5425.6123458792081</c:v>
                </c:pt>
                <c:pt idx="20">
                  <c:v>5542.778820645377</c:v>
                </c:pt>
                <c:pt idx="21">
                  <c:v>5462.3655011094343</c:v>
                </c:pt>
                <c:pt idx="22">
                  <c:v>5453.2754143932789</c:v>
                </c:pt>
                <c:pt idx="23">
                  <c:v>5397.7746948825597</c:v>
                </c:pt>
                <c:pt idx="24">
                  <c:v>5491.0479983250098</c:v>
                </c:pt>
                <c:pt idx="25">
                  <c:v>5530.1098107285197</c:v>
                </c:pt>
                <c:pt idx="26">
                  <c:v>5599</c:v>
                </c:pt>
                <c:pt idx="27">
                  <c:v>5460</c:v>
                </c:pt>
                <c:pt idx="28">
                  <c:v>5632.6764149511373</c:v>
                </c:pt>
                <c:pt idx="29">
                  <c:v>5755.2162670124471</c:v>
                </c:pt>
              </c:numCache>
            </c:numRef>
          </c:val>
          <c:smooth val="0"/>
          <c:extLst>
            <c:ext xmlns:c16="http://schemas.microsoft.com/office/drawing/2014/chart" uri="{C3380CC4-5D6E-409C-BE32-E72D297353CC}">
              <c16:uniqueId val="{00000000-814E-4973-A3F6-C3CDE1C1E69C}"/>
            </c:ext>
          </c:extLst>
        </c:ser>
        <c:ser>
          <c:idx val="1"/>
          <c:order val="1"/>
          <c:tx>
            <c:strRef>
              <c:f>'15.'!$C$7</c:f>
              <c:strCache>
                <c:ptCount val="1"/>
                <c:pt idx="0">
                  <c:v>Hushåll - Bolån</c:v>
                </c:pt>
              </c:strCache>
            </c:strRef>
          </c:tx>
          <c:spPr>
            <a:ln w="38100" cap="sq">
              <a:solidFill>
                <a:srgbClr val="F8971D"/>
              </a:solidFill>
              <a:prstDash val="solid"/>
              <a:round/>
            </a:ln>
            <a:effectLst/>
          </c:spPr>
          <c:marker>
            <c:symbol val="none"/>
          </c:marker>
          <c:cat>
            <c:numRef>
              <c:f>'15.'!$A$8:$A$37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'15.'!$C$8:$C$37</c:f>
              <c:numCache>
                <c:formatCode>#,##0</c:formatCode>
                <c:ptCount val="30"/>
                <c:pt idx="0">
                  <c:v>1910.6525915520001</c:v>
                </c:pt>
                <c:pt idx="1">
                  <c:v>1955.065137453407</c:v>
                </c:pt>
                <c:pt idx="2">
                  <c:v>1994.6916054563492</c:v>
                </c:pt>
                <c:pt idx="3">
                  <c:v>2019.673970393007</c:v>
                </c:pt>
                <c:pt idx="4">
                  <c:v>2045.479529573317</c:v>
                </c:pt>
                <c:pt idx="5">
                  <c:v>2098.0450585194972</c:v>
                </c:pt>
                <c:pt idx="6">
                  <c:v>2135.7111857830309</c:v>
                </c:pt>
                <c:pt idx="7">
                  <c:v>2173.1602730520372</c:v>
                </c:pt>
                <c:pt idx="8">
                  <c:v>2159.3878777451168</c:v>
                </c:pt>
                <c:pt idx="9">
                  <c:v>2193.435541693746</c:v>
                </c:pt>
                <c:pt idx="10">
                  <c:v>2225.8774855014858</c:v>
                </c:pt>
                <c:pt idx="11">
                  <c:v>2299.4857884290714</c:v>
                </c:pt>
                <c:pt idx="12">
                  <c:v>2350.5141815461802</c:v>
                </c:pt>
                <c:pt idx="13">
                  <c:v>2386.0718689393902</c:v>
                </c:pt>
                <c:pt idx="14">
                  <c:v>2405.0245084082599</c:v>
                </c:pt>
                <c:pt idx="15">
                  <c:v>2426.5193071425297</c:v>
                </c:pt>
                <c:pt idx="16">
                  <c:v>2457.3063526868896</c:v>
                </c:pt>
                <c:pt idx="17">
                  <c:v>2487.8573815504801</c:v>
                </c:pt>
                <c:pt idx="18">
                  <c:v>2517.26361733558</c:v>
                </c:pt>
                <c:pt idx="19">
                  <c:v>2543.0939942290897</c:v>
                </c:pt>
                <c:pt idx="20">
                  <c:v>2574.2890460845501</c:v>
                </c:pt>
                <c:pt idx="21">
                  <c:v>2583.4124895654891</c:v>
                </c:pt>
                <c:pt idx="22">
                  <c:v>2610.9717882396199</c:v>
                </c:pt>
                <c:pt idx="23">
                  <c:v>2627.0052474228291</c:v>
                </c:pt>
                <c:pt idx="24">
                  <c:v>2669.41735144312</c:v>
                </c:pt>
                <c:pt idx="25">
                  <c:v>2705.0069990623892</c:v>
                </c:pt>
                <c:pt idx="26">
                  <c:v>2747</c:v>
                </c:pt>
                <c:pt idx="27">
                  <c:v>2690</c:v>
                </c:pt>
                <c:pt idx="28">
                  <c:v>2722.9326501773721</c:v>
                </c:pt>
                <c:pt idx="29">
                  <c:v>2761.8463736870581</c:v>
                </c:pt>
              </c:numCache>
            </c:numRef>
          </c:val>
          <c:smooth val="0"/>
          <c:extLst>
            <c:ext xmlns:c16="http://schemas.microsoft.com/office/drawing/2014/chart" uri="{C3380CC4-5D6E-409C-BE32-E72D297353CC}">
              <c16:uniqueId val="{00000001-814E-4973-A3F6-C3CDE1C1E69C}"/>
            </c:ext>
          </c:extLst>
        </c:ser>
        <c:ser>
          <c:idx val="2"/>
          <c:order val="2"/>
          <c:tx>
            <c:strRef>
              <c:f>'15.'!$D$7</c:f>
              <c:strCache>
                <c:ptCount val="1"/>
                <c:pt idx="0">
                  <c:v>Företag</c:v>
                </c:pt>
              </c:strCache>
            </c:strRef>
          </c:tx>
          <c:spPr>
            <a:ln w="38100" cap="rnd">
              <a:solidFill>
                <a:srgbClr val="6E2B62"/>
              </a:solidFill>
              <a:prstDash val="solid"/>
              <a:round/>
            </a:ln>
            <a:effectLst/>
          </c:spPr>
          <c:marker>
            <c:symbol val="none"/>
          </c:marker>
          <c:cat>
            <c:numRef>
              <c:f>'15.'!$A$8:$A$37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'15.'!$D$8:$D$37</c:f>
              <c:numCache>
                <c:formatCode>#,##0</c:formatCode>
                <c:ptCount val="30"/>
                <c:pt idx="0">
                  <c:v>1988.4259436070588</c:v>
                </c:pt>
                <c:pt idx="1">
                  <c:v>1999.975428260318</c:v>
                </c:pt>
                <c:pt idx="2">
                  <c:v>2007.5825776293852</c:v>
                </c:pt>
                <c:pt idx="3">
                  <c:v>2024.4183945550794</c:v>
                </c:pt>
                <c:pt idx="4">
                  <c:v>2054.0022995752856</c:v>
                </c:pt>
                <c:pt idx="5">
                  <c:v>2134.2803396102208</c:v>
                </c:pt>
                <c:pt idx="6">
                  <c:v>2193.8697097025124</c:v>
                </c:pt>
                <c:pt idx="7">
                  <c:v>2173.8829756963514</c:v>
                </c:pt>
                <c:pt idx="8">
                  <c:v>2193.6895525687501</c:v>
                </c:pt>
                <c:pt idx="9">
                  <c:v>2204.7806745193793</c:v>
                </c:pt>
                <c:pt idx="10">
                  <c:v>2220.85449927636</c:v>
                </c:pt>
                <c:pt idx="11">
                  <c:v>2207.0515026990811</c:v>
                </c:pt>
                <c:pt idx="12">
                  <c:v>2307.9475098671501</c:v>
                </c:pt>
                <c:pt idx="13">
                  <c:v>2419.1207836731501</c:v>
                </c:pt>
                <c:pt idx="14">
                  <c:v>2423.6921509592098</c:v>
                </c:pt>
                <c:pt idx="15">
                  <c:v>2409.6518737519004</c:v>
                </c:pt>
                <c:pt idx="16">
                  <c:v>2500.810536945</c:v>
                </c:pt>
                <c:pt idx="17">
                  <c:v>2564.4119947100194</c:v>
                </c:pt>
                <c:pt idx="18">
                  <c:v>2560.71291528134</c:v>
                </c:pt>
                <c:pt idx="19">
                  <c:v>2510.715323894749</c:v>
                </c:pt>
                <c:pt idx="20">
                  <c:v>2599.28983929384</c:v>
                </c:pt>
                <c:pt idx="21">
                  <c:v>2511.5981595540702</c:v>
                </c:pt>
                <c:pt idx="22">
                  <c:v>2472.6173824863999</c:v>
                </c:pt>
                <c:pt idx="23">
                  <c:v>2407.23302922015</c:v>
                </c:pt>
                <c:pt idx="24">
                  <c:v>2455.57638964232</c:v>
                </c:pt>
                <c:pt idx="25">
                  <c:v>2453.5207668416201</c:v>
                </c:pt>
                <c:pt idx="26">
                  <c:v>2477</c:v>
                </c:pt>
                <c:pt idx="27">
                  <c:v>2401</c:v>
                </c:pt>
                <c:pt idx="28">
                  <c:v>2532.4403576014897</c:v>
                </c:pt>
                <c:pt idx="29">
                  <c:v>2614.87438081646</c:v>
                </c:pt>
              </c:numCache>
            </c:numRef>
          </c:val>
          <c:smooth val="0"/>
          <c:extLst>
            <c:ext xmlns:c16="http://schemas.microsoft.com/office/drawing/2014/chart" uri="{C3380CC4-5D6E-409C-BE32-E72D297353CC}">
              <c16:uniqueId val="{00000002-814E-4973-A3F6-C3CDE1C1E69C}"/>
            </c:ext>
          </c:extLst>
        </c:ser>
        <c:ser>
          <c:idx val="3"/>
          <c:order val="3"/>
          <c:tx>
            <c:strRef>
              <c:f>'15.'!$E$7</c:f>
              <c:strCache>
                <c:ptCount val="1"/>
                <c:pt idx="0">
                  <c:v>Hushåll - Konsumtionskrediter</c:v>
                </c:pt>
              </c:strCache>
            </c:strRef>
          </c:tx>
          <c:spPr>
            <a:ln w="38100" cap="sq">
              <a:solidFill>
                <a:srgbClr val="F7EA48"/>
              </a:solidFill>
              <a:prstDash val="solid"/>
              <a:round/>
            </a:ln>
            <a:effectLst/>
          </c:spPr>
          <c:marker>
            <c:symbol val="none"/>
          </c:marker>
          <c:cat>
            <c:numRef>
              <c:f>'15.'!$A$8:$A$37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'15.'!$E$8:$E$37</c:f>
              <c:numCache>
                <c:formatCode>#,##0</c:formatCode>
                <c:ptCount val="30"/>
                <c:pt idx="0">
                  <c:v>93.485992934999913</c:v>
                </c:pt>
                <c:pt idx="1">
                  <c:v>95.912629355953797</c:v>
                </c:pt>
                <c:pt idx="2">
                  <c:v>93.571536073795897</c:v>
                </c:pt>
                <c:pt idx="3">
                  <c:v>87.900995915108794</c:v>
                </c:pt>
                <c:pt idx="4">
                  <c:v>87.920938165201008</c:v>
                </c:pt>
                <c:pt idx="5">
                  <c:v>91.51289608050979</c:v>
                </c:pt>
                <c:pt idx="6">
                  <c:v>91.564043386973992</c:v>
                </c:pt>
                <c:pt idx="7">
                  <c:v>87.879766748753994</c:v>
                </c:pt>
                <c:pt idx="8">
                  <c:v>89.341764218890006</c:v>
                </c:pt>
                <c:pt idx="9">
                  <c:v>95.004650496609898</c:v>
                </c:pt>
                <c:pt idx="10">
                  <c:v>95.117886228965787</c:v>
                </c:pt>
                <c:pt idx="11">
                  <c:v>105.0805925922308</c:v>
                </c:pt>
                <c:pt idx="12">
                  <c:v>109.4958923336208</c:v>
                </c:pt>
                <c:pt idx="13">
                  <c:v>114.1044101745798</c:v>
                </c:pt>
                <c:pt idx="14">
                  <c:v>114.49307882261</c:v>
                </c:pt>
                <c:pt idx="15">
                  <c:v>111.50890543808971</c:v>
                </c:pt>
                <c:pt idx="16">
                  <c:v>115.91071456188968</c:v>
                </c:pt>
                <c:pt idx="17">
                  <c:v>122.4107898746897</c:v>
                </c:pt>
                <c:pt idx="18">
                  <c:v>122.19354105281958</c:v>
                </c:pt>
                <c:pt idx="19">
                  <c:v>120.25830482670978</c:v>
                </c:pt>
                <c:pt idx="20">
                  <c:v>120.925663827517</c:v>
                </c:pt>
                <c:pt idx="21">
                  <c:v>129.5871523646039</c:v>
                </c:pt>
                <c:pt idx="22">
                  <c:v>129.59994923386969</c:v>
                </c:pt>
                <c:pt idx="23">
                  <c:v>122.53775609785959</c:v>
                </c:pt>
                <c:pt idx="24">
                  <c:v>116.5506814269196</c:v>
                </c:pt>
                <c:pt idx="25">
                  <c:v>120.18029350823942</c:v>
                </c:pt>
                <c:pt idx="26">
                  <c:v>122</c:v>
                </c:pt>
                <c:pt idx="27">
                  <c:v>116</c:v>
                </c:pt>
                <c:pt idx="28">
                  <c:v>119.6348078374097</c:v>
                </c:pt>
                <c:pt idx="29">
                  <c:v>124.86669413781</c:v>
                </c:pt>
              </c:numCache>
            </c:numRef>
          </c:val>
          <c:smooth val="0"/>
          <c:extLst>
            <c:ext xmlns:c16="http://schemas.microsoft.com/office/drawing/2014/chart" uri="{C3380CC4-5D6E-409C-BE32-E72D297353CC}">
              <c16:uniqueId val="{00000003-814E-4973-A3F6-C3CDE1C1E69C}"/>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88981865116097159"/>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'16.'!$B$7</c:f>
              <c:strCache>
                <c:ptCount val="1"/>
                <c:pt idx="0">
                  <c:v>Svenska storbanker</c:v>
                </c:pt>
              </c:strCache>
            </c:strRef>
          </c:tx>
          <c:spPr>
            <a:ln w="38100" cap="sq">
              <a:solidFill>
                <a:srgbClr val="006A7D"/>
              </a:solidFill>
              <a:prstDash val="solid"/>
              <a:round/>
            </a:ln>
            <a:effectLst/>
          </c:spPr>
          <c:marker>
            <c:symbol val="none"/>
          </c:marker>
          <c:cat>
            <c:numRef>
              <c:f>'16.'!$A$8:$A$37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'16.'!$B$8:$B$37</c:f>
              <c:numCache>
                <c:formatCode>0.0</c:formatCode>
                <c:ptCount val="30"/>
                <c:pt idx="0">
                  <c:v>0.6747231663885378</c:v>
                </c:pt>
                <c:pt idx="1">
                  <c:v>0.63283821777640625</c:v>
                </c:pt>
                <c:pt idx="2">
                  <c:v>0.55300827873809377</c:v>
                </c:pt>
                <c:pt idx="3">
                  <c:v>0.60252088844870133</c:v>
                </c:pt>
                <c:pt idx="4">
                  <c:v>0.52118116606301401</c:v>
                </c:pt>
                <c:pt idx="5">
                  <c:v>0.50919804362036702</c:v>
                </c:pt>
                <c:pt idx="6">
                  <c:v>0.48421328225544324</c:v>
                </c:pt>
                <c:pt idx="7">
                  <c:v>0.55316388836716945</c:v>
                </c:pt>
                <c:pt idx="8">
                  <c:v>0.47850906425077067</c:v>
                </c:pt>
                <c:pt idx="9">
                  <c:v>0.52325694426460767</c:v>
                </c:pt>
                <c:pt idx="10">
                  <c:v>0.52450166267347631</c:v>
                </c:pt>
                <c:pt idx="11">
                  <c:v>0.55929779816739023</c:v>
                </c:pt>
                <c:pt idx="12">
                  <c:v>0.52847032576842623</c:v>
                </c:pt>
                <c:pt idx="13">
                  <c:v>0.48106725377456033</c:v>
                </c:pt>
                <c:pt idx="14">
                  <c:v>0.48485066713261826</c:v>
                </c:pt>
                <c:pt idx="15">
                  <c:v>0.50585421638557004</c:v>
                </c:pt>
                <c:pt idx="16">
                  <c:v>0.5069869387851994</c:v>
                </c:pt>
                <c:pt idx="17">
                  <c:v>0.55886087665995898</c:v>
                </c:pt>
                <c:pt idx="18">
                  <c:v>0.5722313449463845</c:v>
                </c:pt>
                <c:pt idx="19">
                  <c:v>0.60253860226764622</c:v>
                </c:pt>
                <c:pt idx="20">
                  <c:v>0.54366240673297084</c:v>
                </c:pt>
                <c:pt idx="21">
                  <c:v>0.56197151320879846</c:v>
                </c:pt>
                <c:pt idx="22">
                  <c:v>0.55840205351205219</c:v>
                </c:pt>
                <c:pt idx="23">
                  <c:v>0.52561045829836228</c:v>
                </c:pt>
                <c:pt idx="24">
                  <c:v>0.43902926690973959</c:v>
                </c:pt>
                <c:pt idx="25">
                  <c:v>0.39174064299886568</c:v>
                </c:pt>
                <c:pt idx="26">
                  <c:v>0.36670200525567975</c:v>
                </c:pt>
                <c:pt idx="27">
                  <c:v>0.3573315354272219</c:v>
                </c:pt>
                <c:pt idx="28">
                  <c:v>0.28873596396847873</c:v>
                </c:pt>
                <c:pt idx="29">
                  <c:v>0.2802290017835864</c:v>
                </c:pt>
              </c:numCache>
            </c:numRef>
          </c:val>
          <c:smooth val="0"/>
          <c:extLst>
            <c:ext xmlns:c16="http://schemas.microsoft.com/office/drawing/2014/chart" uri="{C3380CC4-5D6E-409C-BE32-E72D297353CC}">
              <c16:uniqueId val="{00000000-9161-49AA-B048-8F854A8033C4}"/>
            </c:ext>
          </c:extLst>
        </c:ser>
        <c:ser>
          <c:idx val="0"/>
          <c:order val="1"/>
          <c:tx>
            <c:strRef>
              <c:f>'16.'!$C$7</c:f>
              <c:strCache>
                <c:ptCount val="1"/>
                <c:pt idx="0">
                  <c:v>EU-banker</c:v>
                </c:pt>
              </c:strCache>
            </c:strRef>
          </c:tx>
          <c:spPr>
            <a:ln w="38100" cap="rnd">
              <a:solidFill>
                <a:srgbClr val="6E2B62"/>
              </a:solidFill>
              <a:prstDash val="solid"/>
              <a:round/>
            </a:ln>
            <a:effectLst/>
          </c:spPr>
          <c:marker>
            <c:symbol val="none"/>
          </c:marker>
          <c:cat>
            <c:numRef>
              <c:f>'16.'!$A$8:$A$37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'16.'!$C$8:$C$37</c:f>
              <c:numCache>
                <c:formatCode>0.0</c:formatCode>
                <c:ptCount val="30"/>
                <c:pt idx="0">
                  <c:v>6.1970998700000006</c:v>
                </c:pt>
                <c:pt idx="1">
                  <c:v>6.0043461800000006</c:v>
                </c:pt>
                <c:pt idx="2">
                  <c:v>5.8717885800000005</c:v>
                </c:pt>
                <c:pt idx="3">
                  <c:v>5.7208654999999995</c:v>
                </c:pt>
                <c:pt idx="4">
                  <c:v>5.6180528399999998</c:v>
                </c:pt>
                <c:pt idx="5">
                  <c:v>5.4317499199999997</c:v>
                </c:pt>
                <c:pt idx="6">
                  <c:v>5.3093890400000001</c:v>
                </c:pt>
                <c:pt idx="7">
                  <c:v>5.0744811600000004</c:v>
                </c:pt>
                <c:pt idx="8">
                  <c:v>4.80171378</c:v>
                </c:pt>
                <c:pt idx="9">
                  <c:v>4.4425823300000005</c:v>
                </c:pt>
                <c:pt idx="10">
                  <c:v>4.2294587300000002</c:v>
                </c:pt>
                <c:pt idx="11">
                  <c:v>4.0536493399999998</c:v>
                </c:pt>
                <c:pt idx="12">
                  <c:v>3.84350221</c:v>
                </c:pt>
                <c:pt idx="13">
                  <c:v>3.5850770999999995</c:v>
                </c:pt>
                <c:pt idx="14">
                  <c:v>3.4363483200000005</c:v>
                </c:pt>
                <c:pt idx="15">
                  <c:v>3.1860449200000001</c:v>
                </c:pt>
                <c:pt idx="16">
                  <c:v>3.0971663199999999</c:v>
                </c:pt>
                <c:pt idx="17">
                  <c:v>2.9915153299999999</c:v>
                </c:pt>
                <c:pt idx="18">
                  <c:v>2.8785687599999998</c:v>
                </c:pt>
                <c:pt idx="19">
                  <c:v>2.7481922999999999</c:v>
                </c:pt>
                <c:pt idx="20">
                  <c:v>2.96548386</c:v>
                </c:pt>
                <c:pt idx="21">
                  <c:v>2.8682891799999997</c:v>
                </c:pt>
                <c:pt idx="22">
                  <c:v>2.7564243099999999</c:v>
                </c:pt>
                <c:pt idx="23">
                  <c:v>2.5735600199999999</c:v>
                </c:pt>
                <c:pt idx="24">
                  <c:v>2.4770480199999998</c:v>
                </c:pt>
                <c:pt idx="25">
                  <c:v>2.3006663299999999</c:v>
                </c:pt>
                <c:pt idx="26">
                  <c:v>2.1466054200000002</c:v>
                </c:pt>
                <c:pt idx="27">
                  <c:v>2.0397199800000001</c:v>
                </c:pt>
                <c:pt idx="28">
                  <c:v>1.9179490099999998</c:v>
                </c:pt>
                <c:pt idx="29">
                  <c:v>1.8102841500000002</c:v>
                </c:pt>
              </c:numCache>
            </c:numRef>
          </c:val>
          <c:smooth val="0"/>
          <c:extLst>
            <c:ext xmlns:c16="http://schemas.microsoft.com/office/drawing/2014/chart" uri="{C3380CC4-5D6E-409C-BE32-E72D297353CC}">
              <c16:uniqueId val="{00000000-3FC7-49D7-B693-6017BFA6A18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83351632000370257"/>
          <c:h val="0.10231237899748823"/>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3432542412187E-2"/>
          <c:y val="4.9513947855369431E-2"/>
          <c:w val="0.94310906193078325"/>
          <c:h val="0.76677713605291409"/>
        </c:manualLayout>
      </c:layout>
      <c:lineChart>
        <c:grouping val="standard"/>
        <c:varyColors val="0"/>
        <c:ser>
          <c:idx val="0"/>
          <c:order val="0"/>
          <c:tx>
            <c:strRef>
              <c:f>'17.'!$B$7</c:f>
              <c:strCache>
                <c:ptCount val="1"/>
                <c:pt idx="0">
                  <c:v>Avkastning på eget kapital</c:v>
                </c:pt>
              </c:strCache>
            </c:strRef>
          </c:tx>
          <c:spPr>
            <a:ln w="38100" cap="sq">
              <a:solidFill>
                <a:srgbClr val="006A7D"/>
              </a:solidFill>
              <a:prstDash val="solid"/>
              <a:round/>
            </a:ln>
            <a:effectLst/>
          </c:spPr>
          <c:marker>
            <c:symbol val="none"/>
          </c:marker>
          <c:cat>
            <c:numRef>
              <c:f>'17.'!$A$8:$A$37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'17.'!$B$8:$B$37</c:f>
              <c:numCache>
                <c:formatCode>0</c:formatCode>
                <c:ptCount val="30"/>
                <c:pt idx="0">
                  <c:v>8.5390994677480805</c:v>
                </c:pt>
                <c:pt idx="1">
                  <c:v>7.9371872364284144</c:v>
                </c:pt>
                <c:pt idx="2">
                  <c:v>7.5621692512255754</c:v>
                </c:pt>
                <c:pt idx="3">
                  <c:v>8.5075891550878655</c:v>
                </c:pt>
                <c:pt idx="4">
                  <c:v>11.280958497837878</c:v>
                </c:pt>
                <c:pt idx="5">
                  <c:v>9.2095703085836824</c:v>
                </c:pt>
                <c:pt idx="6">
                  <c:v>8.9819809774805144</c:v>
                </c:pt>
                <c:pt idx="7">
                  <c:v>8.3621946949326755</c:v>
                </c:pt>
                <c:pt idx="8">
                  <c:v>6.5729393637527664</c:v>
                </c:pt>
                <c:pt idx="9">
                  <c:v>11.689139467162224</c:v>
                </c:pt>
                <c:pt idx="10">
                  <c:v>11.073995036348308</c:v>
                </c:pt>
                <c:pt idx="11">
                  <c:v>9.5137622931604682</c:v>
                </c:pt>
                <c:pt idx="12">
                  <c:v>6.8349808057519583</c:v>
                </c:pt>
                <c:pt idx="13">
                  <c:v>11.293134523278354</c:v>
                </c:pt>
                <c:pt idx="14">
                  <c:v>9.5814078814984001</c:v>
                </c:pt>
                <c:pt idx="15">
                  <c:v>8.2270348006593892</c:v>
                </c:pt>
                <c:pt idx="16">
                  <c:v>6.038537482110085</c:v>
                </c:pt>
                <c:pt idx="17">
                  <c:v>6.6770487589517575</c:v>
                </c:pt>
                <c:pt idx="18">
                  <c:v>6.6799553137726102</c:v>
                </c:pt>
                <c:pt idx="19">
                  <c:v>7.4310173001272313</c:v>
                </c:pt>
                <c:pt idx="20">
                  <c:v>5.0804807015527613</c:v>
                </c:pt>
                <c:pt idx="21">
                  <c:v>6.7165327134308965</c:v>
                </c:pt>
                <c:pt idx="22">
                  <c:v>6.5709621457354235</c:v>
                </c:pt>
                <c:pt idx="23">
                  <c:v>6.6163590954640332</c:v>
                </c:pt>
                <c:pt idx="24">
                  <c:v>7.1291294698026499</c:v>
                </c:pt>
                <c:pt idx="25">
                  <c:v>7.5681225824716511</c:v>
                </c:pt>
                <c:pt idx="26">
                  <c:v>7.4704960923800829</c:v>
                </c:pt>
                <c:pt idx="27">
                  <c:v>7.2274754376580557</c:v>
                </c:pt>
                <c:pt idx="28">
                  <c:v>7.2261942341604861</c:v>
                </c:pt>
                <c:pt idx="29">
                  <c:v>7.0096577393070527</c:v>
                </c:pt>
              </c:numCache>
            </c:numRef>
          </c:val>
          <c:smooth val="0"/>
          <c:extLst>
            <c:ext xmlns:c16="http://schemas.microsoft.com/office/drawing/2014/chart" uri="{C3380CC4-5D6E-409C-BE32-E72D297353CC}">
              <c16:uniqueId val="{00000000-1B91-489F-916C-C16A36CAF131}"/>
            </c:ext>
          </c:extLst>
        </c:ser>
        <c:ser>
          <c:idx val="1"/>
          <c:order val="1"/>
          <c:tx>
            <c:strRef>
              <c:f>'17.'!$C$7</c:f>
              <c:strCache>
                <c:ptCount val="1"/>
                <c:pt idx="0">
                  <c:v>Avkastning på eget kapital, glidande medelvärde</c:v>
                </c:pt>
              </c:strCache>
            </c:strRef>
          </c:tx>
          <c:spPr>
            <a:ln w="38100" cap="rnd">
              <a:solidFill>
                <a:srgbClr val="006A7D"/>
              </a:solidFill>
              <a:prstDash val="dash"/>
              <a:round/>
            </a:ln>
            <a:effectLst/>
          </c:spPr>
          <c:marker>
            <c:symbol val="none"/>
          </c:marker>
          <c:cat>
            <c:numRef>
              <c:f>'17.'!$A$8:$A$37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'17.'!$C$8:$C$37</c:f>
              <c:numCache>
                <c:formatCode>0</c:formatCode>
                <c:ptCount val="30"/>
                <c:pt idx="0">
                  <c:v>8.5390994677480805</c:v>
                </c:pt>
                <c:pt idx="1">
                  <c:v>8.2381433520882474</c:v>
                </c:pt>
                <c:pt idx="2">
                  <c:v>8.012818651800691</c:v>
                </c:pt>
                <c:pt idx="3">
                  <c:v>8.1365112776224837</c:v>
                </c:pt>
                <c:pt idx="4">
                  <c:v>8.8219760351449334</c:v>
                </c:pt>
                <c:pt idx="5">
                  <c:v>9.1400718031837513</c:v>
                </c:pt>
                <c:pt idx="6">
                  <c:v>9.495024734747485</c:v>
                </c:pt>
                <c:pt idx="7">
                  <c:v>9.4586761197086879</c:v>
                </c:pt>
                <c:pt idx="8">
                  <c:v>8.2816713361874097</c:v>
                </c:pt>
                <c:pt idx="9">
                  <c:v>8.9015636258320452</c:v>
                </c:pt>
                <c:pt idx="10">
                  <c:v>9.4245671405489944</c:v>
                </c:pt>
                <c:pt idx="11">
                  <c:v>9.7124590401059407</c:v>
                </c:pt>
                <c:pt idx="12">
                  <c:v>9.7779694006057394</c:v>
                </c:pt>
                <c:pt idx="13">
                  <c:v>9.6789681646347709</c:v>
                </c:pt>
                <c:pt idx="14">
                  <c:v>9.3058213759222959</c:v>
                </c:pt>
                <c:pt idx="15">
                  <c:v>8.9841395027970243</c:v>
                </c:pt>
                <c:pt idx="16">
                  <c:v>8.7850286718865576</c:v>
                </c:pt>
                <c:pt idx="17">
                  <c:v>7.6310072308049079</c:v>
                </c:pt>
                <c:pt idx="18">
                  <c:v>6.9056440888734603</c:v>
                </c:pt>
                <c:pt idx="19">
                  <c:v>6.7066397137404206</c:v>
                </c:pt>
                <c:pt idx="20">
                  <c:v>6.4671255186010903</c:v>
                </c:pt>
                <c:pt idx="21">
                  <c:v>6.4769965072208748</c:v>
                </c:pt>
                <c:pt idx="22">
                  <c:v>6.4497482152115779</c:v>
                </c:pt>
                <c:pt idx="23">
                  <c:v>6.2460836640457789</c:v>
                </c:pt>
                <c:pt idx="24">
                  <c:v>6.7582458561082506</c:v>
                </c:pt>
                <c:pt idx="25">
                  <c:v>6.9711433233684392</c:v>
                </c:pt>
                <c:pt idx="26">
                  <c:v>7.1960268100296041</c:v>
                </c:pt>
                <c:pt idx="27">
                  <c:v>7.3488058955781099</c:v>
                </c:pt>
                <c:pt idx="28">
                  <c:v>7.3730720866675696</c:v>
                </c:pt>
                <c:pt idx="29">
                  <c:v>7.2334558758764196</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'18.'!$B$7</c:f>
              <c:strCache>
                <c:ptCount val="1"/>
                <c:pt idx="0">
                  <c:v>Räntenettomarginal</c:v>
                </c:pt>
              </c:strCache>
            </c:strRef>
          </c:tx>
          <c:spPr>
            <a:ln w="38100" cap="sq">
              <a:solidFill>
                <a:srgbClr val="006A7D"/>
              </a:solidFill>
              <a:prstDash val="solid"/>
              <a:round/>
            </a:ln>
            <a:effectLst/>
          </c:spPr>
          <c:marker>
            <c:symbol val="none"/>
          </c:marker>
          <c:cat>
            <c:numRef>
              <c:f>'18.'!$A$8:$A$37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'18.'!$B$8:$B$37</c:f>
              <c:numCache>
                <c:formatCode>0.0</c:formatCode>
                <c:ptCount val="30"/>
                <c:pt idx="0">
                  <c:v>0.9866298710666882</c:v>
                </c:pt>
                <c:pt idx="1">
                  <c:v>1.0078953175015224</c:v>
                </c:pt>
                <c:pt idx="2">
                  <c:v>1.0177237053991444</c:v>
                </c:pt>
                <c:pt idx="3">
                  <c:v>1.0555321522858303</c:v>
                </c:pt>
                <c:pt idx="4">
                  <c:v>0.96641613791939185</c:v>
                </c:pt>
                <c:pt idx="5">
                  <c:v>0.98942446004864015</c:v>
                </c:pt>
                <c:pt idx="6">
                  <c:v>1.0203901962033701</c:v>
                </c:pt>
                <c:pt idx="7">
                  <c:v>1.0506190466124197</c:v>
                </c:pt>
                <c:pt idx="8">
                  <c:v>1.0852443956262834</c:v>
                </c:pt>
                <c:pt idx="9">
                  <c:v>1.0846629944331236</c:v>
                </c:pt>
                <c:pt idx="10">
                  <c:v>1.0816760018876963</c:v>
                </c:pt>
                <c:pt idx="11">
                  <c:v>1.0383735608210032</c:v>
                </c:pt>
                <c:pt idx="12">
                  <c:v>1.0800341531464386</c:v>
                </c:pt>
                <c:pt idx="13">
                  <c:v>1.0776856643140127</c:v>
                </c:pt>
                <c:pt idx="14">
                  <c:v>1.079792045084226</c:v>
                </c:pt>
                <c:pt idx="15">
                  <c:v>1.0942970268910641</c:v>
                </c:pt>
                <c:pt idx="16">
                  <c:v>1.0541297820173794</c:v>
                </c:pt>
                <c:pt idx="17">
                  <c:v>1.0425109451400185</c:v>
                </c:pt>
                <c:pt idx="18">
                  <c:v>1.0510778570473798</c:v>
                </c:pt>
                <c:pt idx="19">
                  <c:v>1.0537147328624088</c:v>
                </c:pt>
                <c:pt idx="20">
                  <c:v>1.0122889423035328</c:v>
                </c:pt>
                <c:pt idx="21">
                  <c:v>1.0620502713791389</c:v>
                </c:pt>
                <c:pt idx="22">
                  <c:v>1.0648044368643472</c:v>
                </c:pt>
                <c:pt idx="23">
                  <c:v>1.0789847564931201</c:v>
                </c:pt>
                <c:pt idx="24">
                  <c:v>1.0685986287237257</c:v>
                </c:pt>
                <c:pt idx="25">
                  <c:v>1.044967693864336</c:v>
                </c:pt>
                <c:pt idx="26">
                  <c:v>1.0337089312480463</c:v>
                </c:pt>
                <c:pt idx="27">
                  <c:v>1.032237656421386</c:v>
                </c:pt>
                <c:pt idx="28">
                  <c:v>0.97654662860324104</c:v>
                </c:pt>
                <c:pt idx="29">
                  <c:v>0.95335616037857607</c:v>
                </c:pt>
              </c:numCache>
            </c:numRef>
          </c:val>
          <c:smooth val="0"/>
          <c:extLst>
            <c:ext xmlns:c16="http://schemas.microsoft.com/office/drawing/2014/chart" uri="{C3380CC4-5D6E-409C-BE32-E72D297353CC}">
              <c16:uniqueId val="{00000000-48F5-4E8D-AF55-7AF28975F372}"/>
            </c:ext>
          </c:extLst>
        </c:ser>
        <c:ser>
          <c:idx val="1"/>
          <c:order val="1"/>
          <c:tx>
            <c:strRef>
              <c:f>'18.'!$C$7</c:f>
              <c:strCache>
                <c:ptCount val="1"/>
                <c:pt idx="0">
                  <c:v>Andel problemlån</c:v>
                </c:pt>
              </c:strCache>
            </c:strRef>
          </c:tx>
          <c:spPr>
            <a:ln w="38100" cap="sq">
              <a:solidFill>
                <a:srgbClr val="F8971D"/>
              </a:solidFill>
              <a:prstDash val="solid"/>
              <a:round/>
            </a:ln>
            <a:effectLst/>
          </c:spPr>
          <c:marker>
            <c:symbol val="none"/>
          </c:marker>
          <c:cat>
            <c:numRef>
              <c:f>'18.'!$A$8:$A$37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'18.'!$C$8:$C$37</c:f>
              <c:numCache>
                <c:formatCode>0.0</c:formatCode>
                <c:ptCount val="30"/>
                <c:pt idx="0">
                  <c:v>0.53315386818199817</c:v>
                </c:pt>
                <c:pt idx="1">
                  <c:v>0.47964661462261216</c:v>
                </c:pt>
                <c:pt idx="2">
                  <c:v>0.51358636262008739</c:v>
                </c:pt>
                <c:pt idx="3">
                  <c:v>0.42193563814829488</c:v>
                </c:pt>
                <c:pt idx="4">
                  <c:v>0.41976616125307087</c:v>
                </c:pt>
                <c:pt idx="5">
                  <c:v>0.41849578272045751</c:v>
                </c:pt>
                <c:pt idx="6">
                  <c:v>0.40636706609438372</c:v>
                </c:pt>
                <c:pt idx="7">
                  <c:v>0.36305175944466567</c:v>
                </c:pt>
                <c:pt idx="8">
                  <c:v>0.32978625302035736</c:v>
                </c:pt>
                <c:pt idx="9">
                  <c:v>0.34231208131705737</c:v>
                </c:pt>
                <c:pt idx="10">
                  <c:v>0.32986215820977438</c:v>
                </c:pt>
                <c:pt idx="11">
                  <c:v>0.32914990115095061</c:v>
                </c:pt>
                <c:pt idx="12">
                  <c:v>0.2852177063094562</c:v>
                </c:pt>
                <c:pt idx="13">
                  <c:v>0.27654244262986732</c:v>
                </c:pt>
                <c:pt idx="14">
                  <c:v>0.27176459959549981</c:v>
                </c:pt>
                <c:pt idx="15">
                  <c:v>0.25060515434389125</c:v>
                </c:pt>
                <c:pt idx="16">
                  <c:v>0.24722218188758513</c:v>
                </c:pt>
                <c:pt idx="17">
                  <c:v>0.29021701323392518</c:v>
                </c:pt>
                <c:pt idx="18">
                  <c:v>0.26748365891687859</c:v>
                </c:pt>
                <c:pt idx="19">
                  <c:v>0.27860356807807479</c:v>
                </c:pt>
                <c:pt idx="20">
                  <c:v>0.27690919796666319</c:v>
                </c:pt>
                <c:pt idx="21">
                  <c:v>0.26866804621184892</c:v>
                </c:pt>
                <c:pt idx="22">
                  <c:v>0.26256864474779723</c:v>
                </c:pt>
                <c:pt idx="23">
                  <c:v>0.28680426271938742</c:v>
                </c:pt>
                <c:pt idx="24">
                  <c:v>0.29475485405113333</c:v>
                </c:pt>
                <c:pt idx="25">
                  <c:v>0.28398340379981668</c:v>
                </c:pt>
                <c:pt idx="26">
                  <c:v>0.30581874554820299</c:v>
                </c:pt>
                <c:pt idx="27">
                  <c:v>0.27784243481868709</c:v>
                </c:pt>
                <c:pt idx="28">
                  <c:v>0.2628845582538058</c:v>
                </c:pt>
                <c:pt idx="29">
                  <c:v>0.25138329150568284</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'19.'!$B$7</c:f>
              <c:strCache>
                <c:ptCount val="1"/>
                <c:pt idx="0">
                  <c:v>Totalt</c:v>
                </c:pt>
              </c:strCache>
            </c:strRef>
          </c:tx>
          <c:spPr>
            <a:ln w="38100" cap="sq">
              <a:solidFill>
                <a:srgbClr val="006A7D"/>
              </a:solidFill>
              <a:prstDash val="solid"/>
              <a:round/>
            </a:ln>
            <a:effectLst/>
          </c:spPr>
          <c:marker>
            <c:symbol val="none"/>
          </c:marker>
          <c:cat>
            <c:numRef>
              <c:f>'19.'!$A$8:$A$37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'19.'!$B$8:$B$37</c:f>
              <c:numCache>
                <c:formatCode>#,##0</c:formatCode>
                <c:ptCount val="30"/>
                <c:pt idx="0">
                  <c:v>549.19397429887977</c:v>
                </c:pt>
                <c:pt idx="1">
                  <c:v>567.27353476995995</c:v>
                </c:pt>
                <c:pt idx="2">
                  <c:v>589.68489714032307</c:v>
                </c:pt>
                <c:pt idx="3">
                  <c:v>610.42821573317792</c:v>
                </c:pt>
                <c:pt idx="4">
                  <c:v>620.04310147968522</c:v>
                </c:pt>
                <c:pt idx="5">
                  <c:v>635.8867319782039</c:v>
                </c:pt>
                <c:pt idx="6">
                  <c:v>646.91425559564436</c:v>
                </c:pt>
                <c:pt idx="7">
                  <c:v>645.25902872164806</c:v>
                </c:pt>
                <c:pt idx="8">
                  <c:v>663.47406973012232</c:v>
                </c:pt>
                <c:pt idx="9">
                  <c:v>685.17776867514613</c:v>
                </c:pt>
                <c:pt idx="10">
                  <c:v>702.7207367892853</c:v>
                </c:pt>
                <c:pt idx="11">
                  <c:v>722.78587880133568</c:v>
                </c:pt>
                <c:pt idx="12">
                  <c:v>738.98468428876765</c:v>
                </c:pt>
                <c:pt idx="13">
                  <c:v>753.86303694966625</c:v>
                </c:pt>
                <c:pt idx="14">
                  <c:v>767.40201338854911</c:v>
                </c:pt>
                <c:pt idx="15">
                  <c:v>782.25977221537016</c:v>
                </c:pt>
                <c:pt idx="16">
                  <c:v>792.88651995644955</c:v>
                </c:pt>
                <c:pt idx="17">
                  <c:v>810.50273637927251</c:v>
                </c:pt>
                <c:pt idx="18">
                  <c:v>824.39598331572427</c:v>
                </c:pt>
                <c:pt idx="19">
                  <c:v>838.32569195092435</c:v>
                </c:pt>
                <c:pt idx="20">
                  <c:v>852.60392980383403</c:v>
                </c:pt>
                <c:pt idx="21">
                  <c:v>872.93206478878267</c:v>
                </c:pt>
                <c:pt idx="22">
                  <c:v>892.33193299187315</c:v>
                </c:pt>
                <c:pt idx="23">
                  <c:v>915.55707557273547</c:v>
                </c:pt>
                <c:pt idx="24">
                  <c:v>934.99983720953207</c:v>
                </c:pt>
                <c:pt idx="25">
                  <c:v>955.84049011050206</c:v>
                </c:pt>
                <c:pt idx="26" formatCode="0">
                  <c:v>974.29851934463431</c:v>
                </c:pt>
                <c:pt idx="27" formatCode="0">
                  <c:v>1000.5747518757961</c:v>
                </c:pt>
                <c:pt idx="28" formatCode="0">
                  <c:v>1032.35101414305</c:v>
                </c:pt>
                <c:pt idx="29" formatCode="0">
                  <c:v>1057.7740269401684</c:v>
                </c:pt>
              </c:numCache>
            </c:numRef>
          </c:val>
          <c:smooth val="0"/>
          <c:extLst>
            <c:ext xmlns:c16="http://schemas.microsoft.com/office/drawing/2014/chart" uri="{C3380CC4-5D6E-409C-BE32-E72D297353CC}">
              <c16:uniqueId val="{00000000-2EA5-48A7-8F33-DFA9728321BF}"/>
            </c:ext>
          </c:extLst>
        </c:ser>
        <c:ser>
          <c:idx val="1"/>
          <c:order val="1"/>
          <c:tx>
            <c:strRef>
              <c:f>'19.'!$C$7</c:f>
              <c:strCache>
                <c:ptCount val="1"/>
                <c:pt idx="0">
                  <c:v>Hushåll - Bolån</c:v>
                </c:pt>
              </c:strCache>
            </c:strRef>
          </c:tx>
          <c:spPr>
            <a:ln w="38100" cap="sq">
              <a:solidFill>
                <a:srgbClr val="F8971D"/>
              </a:solidFill>
              <a:prstDash val="solid"/>
              <a:round/>
            </a:ln>
            <a:effectLst/>
          </c:spPr>
          <c:marker>
            <c:symbol val="none"/>
          </c:marker>
          <c:cat>
            <c:numRef>
              <c:f>'19.'!$A$8:$A$37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'19.'!$C$8:$C$37</c:f>
              <c:numCache>
                <c:formatCode>#,##0</c:formatCode>
                <c:ptCount val="30"/>
                <c:pt idx="0">
                  <c:v>436.18988686381994</c:v>
                </c:pt>
                <c:pt idx="1">
                  <c:v>450.95597080552989</c:v>
                </c:pt>
                <c:pt idx="2">
                  <c:v>496.40167792038739</c:v>
                </c:pt>
                <c:pt idx="3">
                  <c:v>514.75081914399868</c:v>
                </c:pt>
                <c:pt idx="4">
                  <c:v>524.41727284567139</c:v>
                </c:pt>
                <c:pt idx="5">
                  <c:v>538.85885282892571</c:v>
                </c:pt>
                <c:pt idx="6">
                  <c:v>549.26671269077133</c:v>
                </c:pt>
                <c:pt idx="7">
                  <c:v>547.71673114411192</c:v>
                </c:pt>
                <c:pt idx="8">
                  <c:v>565.25813239651404</c:v>
                </c:pt>
                <c:pt idx="9">
                  <c:v>584.90046084051335</c:v>
                </c:pt>
                <c:pt idx="10">
                  <c:v>602.96309242010761</c:v>
                </c:pt>
                <c:pt idx="11">
                  <c:v>623.70067003681811</c:v>
                </c:pt>
                <c:pt idx="12">
                  <c:v>639.50644966955974</c:v>
                </c:pt>
                <c:pt idx="13">
                  <c:v>653.04653669930246</c:v>
                </c:pt>
                <c:pt idx="14">
                  <c:v>666.92322720473726</c:v>
                </c:pt>
                <c:pt idx="15">
                  <c:v>682.81463667472019</c:v>
                </c:pt>
                <c:pt idx="16">
                  <c:v>691.88507925758302</c:v>
                </c:pt>
                <c:pt idx="17">
                  <c:v>708.72991619989705</c:v>
                </c:pt>
                <c:pt idx="18" formatCode="0">
                  <c:v>721.49151517889356</c:v>
                </c:pt>
                <c:pt idx="19" formatCode="0">
                  <c:v>733.74870985833547</c:v>
                </c:pt>
                <c:pt idx="20" formatCode="0">
                  <c:v>745.99300414651145</c:v>
                </c:pt>
                <c:pt idx="21" formatCode="0">
                  <c:v>758.81935589173952</c:v>
                </c:pt>
                <c:pt idx="22" formatCode="0">
                  <c:v>771.8242203660393</c:v>
                </c:pt>
                <c:pt idx="23" formatCode="0">
                  <c:v>790.18627573461424</c:v>
                </c:pt>
                <c:pt idx="24" formatCode="0">
                  <c:v>805.64556543368406</c:v>
                </c:pt>
                <c:pt idx="25" formatCode="0">
                  <c:v>821.49866280487049</c:v>
                </c:pt>
                <c:pt idx="26" formatCode="0">
                  <c:v>835.88181117042643</c:v>
                </c:pt>
                <c:pt idx="27" formatCode="0">
                  <c:v>853.05167445189284</c:v>
                </c:pt>
                <c:pt idx="28" formatCode="0">
                  <c:v>878.67742671880035</c:v>
                </c:pt>
                <c:pt idx="29" formatCode="0">
                  <c:v>896.19419720401072</c:v>
                </c:pt>
              </c:numCache>
            </c:numRef>
          </c:val>
          <c:smooth val="0"/>
          <c:extLst>
            <c:ext xmlns:c16="http://schemas.microsoft.com/office/drawing/2014/chart" uri="{C3380CC4-5D6E-409C-BE32-E72D297353CC}">
              <c16:uniqueId val="{00000001-2EA5-48A7-8F33-DFA9728321BF}"/>
            </c:ext>
          </c:extLst>
        </c:ser>
        <c:ser>
          <c:idx val="2"/>
          <c:order val="2"/>
          <c:tx>
            <c:strRef>
              <c:f>'19.'!$D$7</c:f>
              <c:strCache>
                <c:ptCount val="1"/>
                <c:pt idx="0">
                  <c:v>Företag</c:v>
                </c:pt>
              </c:strCache>
            </c:strRef>
          </c:tx>
          <c:spPr>
            <a:ln w="38100" cap="rnd">
              <a:solidFill>
                <a:srgbClr val="6E2B62"/>
              </a:solidFill>
              <a:prstDash val="solid"/>
              <a:round/>
            </a:ln>
            <a:effectLst/>
          </c:spPr>
          <c:marker>
            <c:symbol val="none"/>
          </c:marker>
          <c:cat>
            <c:numRef>
              <c:f>'19.'!$A$8:$A$37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'19.'!$D$8:$D$37</c:f>
              <c:numCache>
                <c:formatCode>#,##0</c:formatCode>
                <c:ptCount val="30"/>
                <c:pt idx="0">
                  <c:v>113.0040874350599</c:v>
                </c:pt>
                <c:pt idx="1">
                  <c:v>116.31756396442999</c:v>
                </c:pt>
                <c:pt idx="2">
                  <c:v>93.283219219935702</c:v>
                </c:pt>
                <c:pt idx="3">
                  <c:v>95.677396589179295</c:v>
                </c:pt>
                <c:pt idx="4">
                  <c:v>95.6258286340137</c:v>
                </c:pt>
                <c:pt idx="5">
                  <c:v>97.027879149278093</c:v>
                </c:pt>
                <c:pt idx="6">
                  <c:v>97.647542904873006</c:v>
                </c:pt>
                <c:pt idx="7">
                  <c:v>97.542297577536317</c:v>
                </c:pt>
                <c:pt idx="8">
                  <c:v>98.215937333608196</c:v>
                </c:pt>
                <c:pt idx="9">
                  <c:v>100.27730783463269</c:v>
                </c:pt>
                <c:pt idx="10">
                  <c:v>99.757644369177612</c:v>
                </c:pt>
                <c:pt idx="11">
                  <c:v>99.085208764517603</c:v>
                </c:pt>
                <c:pt idx="12">
                  <c:v>99.478234619207996</c:v>
                </c:pt>
                <c:pt idx="13">
                  <c:v>100.8165002503637</c:v>
                </c:pt>
                <c:pt idx="14">
                  <c:v>100.47878618381159</c:v>
                </c:pt>
                <c:pt idx="15">
                  <c:v>99.4451355406499</c:v>
                </c:pt>
                <c:pt idx="16">
                  <c:v>101.0014406988666</c:v>
                </c:pt>
                <c:pt idx="17">
                  <c:v>101.7728201793753</c:v>
                </c:pt>
                <c:pt idx="18" formatCode="0">
                  <c:v>102.9044681368306</c:v>
                </c:pt>
                <c:pt idx="19" formatCode="0">
                  <c:v>104.57698209258889</c:v>
                </c:pt>
                <c:pt idx="20" formatCode="0">
                  <c:v>106.6109256573224</c:v>
                </c:pt>
                <c:pt idx="21" formatCode="0">
                  <c:v>114.11270889704319</c:v>
                </c:pt>
                <c:pt idx="22" formatCode="0">
                  <c:v>120.5077126258339</c:v>
                </c:pt>
                <c:pt idx="23" formatCode="0">
                  <c:v>125.37079983812129</c:v>
                </c:pt>
                <c:pt idx="24" formatCode="0">
                  <c:v>129.35427177584799</c:v>
                </c:pt>
                <c:pt idx="25" formatCode="0">
                  <c:v>134.3418273056316</c:v>
                </c:pt>
                <c:pt idx="26" formatCode="0">
                  <c:v>138.41670817420788</c:v>
                </c:pt>
                <c:pt idx="27" formatCode="0">
                  <c:v>147.52307742390329</c:v>
                </c:pt>
                <c:pt idx="28" formatCode="0">
                  <c:v>153.67358742424989</c:v>
                </c:pt>
                <c:pt idx="29" formatCode="0">
                  <c:v>161.57982973615751</c:v>
                </c:pt>
              </c:numCache>
            </c:numRef>
          </c:val>
          <c:smooth val="0"/>
          <c:extLst>
            <c:ext xmlns:c16="http://schemas.microsoft.com/office/drawing/2014/chart" uri="{C3380CC4-5D6E-409C-BE32-E72D297353CC}">
              <c16:uniqueId val="{00000002-2EA5-48A7-8F33-DFA9728321BF}"/>
            </c:ext>
          </c:extLst>
        </c:ser>
        <c:ser>
          <c:idx val="3"/>
          <c:order val="3"/>
          <c:tx>
            <c:strRef>
              <c:f>'19.'!$E$7</c:f>
              <c:strCache>
                <c:ptCount val="1"/>
                <c:pt idx="0">
                  <c:v>Hushåll - Konsumtionskrediter</c:v>
                </c:pt>
              </c:strCache>
            </c:strRef>
          </c:tx>
          <c:spPr>
            <a:ln w="38100" cap="sq">
              <a:solidFill>
                <a:srgbClr val="F7EA48"/>
              </a:solidFill>
              <a:prstDash val="solid"/>
              <a:round/>
            </a:ln>
            <a:effectLst/>
          </c:spPr>
          <c:marker>
            <c:symbol val="none"/>
          </c:marker>
          <c:cat>
            <c:numRef>
              <c:f>'19.'!$A$8:$A$37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'19.'!$E$8:$E$37</c:f>
              <c:numCache>
                <c:formatCode>#,##0</c:formatCode>
                <c:ptCount val="30"/>
                <c:pt idx="0">
                  <c:v>11.024816813174899</c:v>
                </c:pt>
                <c:pt idx="1">
                  <c:v>12.3692362835382</c:v>
                </c:pt>
                <c:pt idx="2">
                  <c:v>12.563310871957501</c:v>
                </c:pt>
                <c:pt idx="3">
                  <c:v>12.493346702775799</c:v>
                </c:pt>
                <c:pt idx="4">
                  <c:v>12.4869990113688</c:v>
                </c:pt>
                <c:pt idx="5">
                  <c:v>12.801544769304899</c:v>
                </c:pt>
                <c:pt idx="6">
                  <c:v>13.1213826760315</c:v>
                </c:pt>
                <c:pt idx="7">
                  <c:v>12.8115320706064</c:v>
                </c:pt>
                <c:pt idx="8">
                  <c:v>12.926431830502299</c:v>
                </c:pt>
                <c:pt idx="9">
                  <c:v>13.336129832844101</c:v>
                </c:pt>
                <c:pt idx="10">
                  <c:v>13.357396883278302</c:v>
                </c:pt>
                <c:pt idx="11">
                  <c:v>13.222582061307699</c:v>
                </c:pt>
                <c:pt idx="12">
                  <c:v>13.374037002258301</c:v>
                </c:pt>
                <c:pt idx="13">
                  <c:v>13.470801171861799</c:v>
                </c:pt>
                <c:pt idx="14">
                  <c:v>13.516421273676199</c:v>
                </c:pt>
                <c:pt idx="15">
                  <c:v>13.203522716969502</c:v>
                </c:pt>
                <c:pt idx="16">
                  <c:v>12.504100460001101</c:v>
                </c:pt>
                <c:pt idx="17">
                  <c:v>13.218980953337601</c:v>
                </c:pt>
                <c:pt idx="18" formatCode="0">
                  <c:v>13.265232462338801</c:v>
                </c:pt>
                <c:pt idx="19" formatCode="0">
                  <c:v>13.052539231228398</c:v>
                </c:pt>
                <c:pt idx="20" formatCode="0">
                  <c:v>12.886237195437896</c:v>
                </c:pt>
                <c:pt idx="21" formatCode="0">
                  <c:v>13.351992080628799</c:v>
                </c:pt>
                <c:pt idx="22" formatCode="0">
                  <c:v>13.420475310144303</c:v>
                </c:pt>
                <c:pt idx="23" formatCode="0">
                  <c:v>13.177323255565701</c:v>
                </c:pt>
                <c:pt idx="24" formatCode="0">
                  <c:v>12.4156252419082</c:v>
                </c:pt>
                <c:pt idx="25" formatCode="0">
                  <c:v>12.521989022515401</c:v>
                </c:pt>
                <c:pt idx="26" formatCode="0">
                  <c:v>12.300658014720298</c:v>
                </c:pt>
                <c:pt idx="27" formatCode="0">
                  <c:v>11.873233222954399</c:v>
                </c:pt>
                <c:pt idx="28" formatCode="0">
                  <c:v>11.7144306347859</c:v>
                </c:pt>
                <c:pt idx="29" formatCode="0">
                  <c:v>12.028849716931001</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006A7D"/>
              </a:solidFill>
              <a:ln>
                <a:solidFill>
                  <a:srgbClr val="006A7D"/>
                </a:solidFill>
              </a:ln>
              <a:effectLst/>
            </c:spPr>
            <c:extLst>
              <c:ext xmlns:c16="http://schemas.microsoft.com/office/drawing/2014/chart" uri="{C3380CC4-5D6E-409C-BE32-E72D297353CC}">
                <c16:uniqueId val="{00000001-9292-458C-BCB4-7D8638687421}"/>
              </c:ext>
            </c:extLst>
          </c:dPt>
          <c:dPt>
            <c:idx val="1"/>
            <c:bubble3D val="0"/>
            <c:spPr>
              <a:solidFill>
                <a:srgbClr val="F8971D"/>
              </a:solidFill>
              <a:ln>
                <a:solidFill>
                  <a:srgbClr val="F8971D"/>
                </a:solidFill>
              </a:ln>
              <a:effectLst/>
            </c:spPr>
            <c:extLst>
              <c:ext xmlns:c16="http://schemas.microsoft.com/office/drawing/2014/chart" uri="{C3380CC4-5D6E-409C-BE32-E72D297353CC}">
                <c16:uniqueId val="{00000003-9292-458C-BCB4-7D8638687421}"/>
              </c:ext>
            </c:extLst>
          </c:dPt>
          <c:dPt>
            <c:idx val="2"/>
            <c:bubble3D val="0"/>
            <c:spPr>
              <a:solidFill>
                <a:srgbClr val="280071"/>
              </a:solidFill>
              <a:ln>
                <a:solidFill>
                  <a:srgbClr val="280071"/>
                </a:solidFill>
              </a:ln>
              <a:effectLst/>
            </c:spPr>
            <c:extLst>
              <c:ext xmlns:c16="http://schemas.microsoft.com/office/drawing/2014/chart" uri="{C3380CC4-5D6E-409C-BE32-E72D297353CC}">
                <c16:uniqueId val="{00000005-9292-458C-BCB4-7D8638687421}"/>
              </c:ext>
            </c:extLst>
          </c:dPt>
          <c:dPt>
            <c:idx val="3"/>
            <c:bubble3D val="0"/>
            <c:spPr>
              <a:solidFill>
                <a:srgbClr val="6E2B62"/>
              </a:solidFill>
              <a:ln>
                <a:solidFill>
                  <a:srgbClr val="6E2B62"/>
                </a:solidFill>
              </a:ln>
              <a:effectLst/>
            </c:spPr>
            <c:extLst>
              <c:ext xmlns:c16="http://schemas.microsoft.com/office/drawing/2014/chart" uri="{C3380CC4-5D6E-409C-BE32-E72D297353CC}">
                <c16:uniqueId val="{00000007-9292-458C-BCB4-7D8638687421}"/>
              </c:ext>
            </c:extLst>
          </c:dPt>
          <c:dPt>
            <c:idx val="4"/>
            <c:bubble3D val="0"/>
            <c:spPr>
              <a:solidFill>
                <a:srgbClr val="7EDDD3"/>
              </a:solidFill>
              <a:ln>
                <a:solidFill>
                  <a:srgbClr val="7EDDD3"/>
                </a:solidFill>
              </a:ln>
              <a:effectLst/>
            </c:spPr>
            <c:extLst>
              <c:ext xmlns:c16="http://schemas.microsoft.com/office/drawing/2014/chart" uri="{C3380CC4-5D6E-409C-BE32-E72D297353CC}">
                <c16:uniqueId val="{00000009-9292-458C-BCB4-7D8638687421}"/>
              </c:ext>
            </c:extLst>
          </c:dPt>
          <c:dPt>
            <c:idx val="5"/>
            <c:bubble3D val="0"/>
            <c:spPr>
              <a:solidFill>
                <a:srgbClr val="F7EA48"/>
              </a:solidFill>
              <a:ln>
                <a:solidFill>
                  <a:srgbClr val="F7EA48"/>
                </a:solidFill>
              </a:ln>
              <a:effectLst/>
            </c:spPr>
            <c:extLst>
              <c:ext xmlns:c16="http://schemas.microsoft.com/office/drawing/2014/chart" uri="{C3380CC4-5D6E-409C-BE32-E72D297353CC}">
                <c16:uniqueId val="{0000000B-9292-458C-BCB4-7D8638687421}"/>
              </c:ext>
            </c:extLst>
          </c:dPt>
          <c:dPt>
            <c:idx val="6"/>
            <c:bubble3D val="0"/>
            <c:spPr>
              <a:solidFill>
                <a:srgbClr val="000000"/>
              </a:solidFill>
              <a:ln>
                <a:solidFill>
                  <a:srgbClr val="000000"/>
                </a:solidFill>
              </a:ln>
              <a:effectLst/>
            </c:spPr>
            <c:extLst>
              <c:ext xmlns:c16="http://schemas.microsoft.com/office/drawing/2014/chart" uri="{C3380CC4-5D6E-409C-BE32-E72D297353CC}">
                <c16:uniqueId val="{0000000D-9292-458C-BCB4-7D863868742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71,5 %</c:v>
                </c:pt>
                <c:pt idx="1">
                  <c:v>Konsumtionskredit 3,5 %</c:v>
                </c:pt>
                <c:pt idx="2">
                  <c:v>Leasing 0,4 %</c:v>
                </c:pt>
                <c:pt idx="3">
                  <c:v>Bolånebanker 13,0 %</c:v>
                </c:pt>
                <c:pt idx="4">
                  <c:v>Sparbanker 5,1 %</c:v>
                </c:pt>
                <c:pt idx="5">
                  <c:v>VP-banker 0,7 %</c:v>
                </c:pt>
                <c:pt idx="6">
                  <c:v>Övriga 5,9 %</c:v>
                </c:pt>
              </c:strCache>
            </c:strRef>
          </c:cat>
          <c:val>
            <c:numRef>
              <c:f>'2.'!$B$8:$B$14</c:f>
              <c:numCache>
                <c:formatCode>0.0%</c:formatCode>
                <c:ptCount val="7"/>
                <c:pt idx="0">
                  <c:v>0.71511815953114111</c:v>
                </c:pt>
                <c:pt idx="1">
                  <c:v>3.4581533844294646E-2</c:v>
                </c:pt>
                <c:pt idx="2">
                  <c:v>4.3833677683146532E-3</c:v>
                </c:pt>
                <c:pt idx="3">
                  <c:v>0.12963469338019898</c:v>
                </c:pt>
                <c:pt idx="4">
                  <c:v>5.0595586777926048E-2</c:v>
                </c:pt>
                <c:pt idx="5">
                  <c:v>6.5031750673571875E-3</c:v>
                </c:pt>
                <c:pt idx="6">
                  <c:v>5.9183483630767357E-2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83937514781506"/>
          <c:y val="7.6133340298091642E-2"/>
          <c:w val="0.33371264248135663"/>
          <c:h val="0.81677479453962942"/>
        </c:manualLayout>
      </c:layout>
      <c:overlay val="0"/>
      <c:spPr>
        <a:noFill/>
        <a:ln>
          <a:noFill/>
        </a:ln>
        <a:effectLst/>
      </c:spPr>
      <c:txPr>
        <a:bodyPr rot="0" spcFirstLastPara="1" vertOverflow="ellipsis" vert="horz" wrap="square" anchor="ctr" anchorCtr="1"/>
        <a:lstStyle/>
        <a:p>
          <a:pPr rtl="0">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'20.'!$B$7</c:f>
              <c:strCache>
                <c:ptCount val="1"/>
                <c:pt idx="0">
                  <c:v>Avkastning på eget kapital</c:v>
                </c:pt>
              </c:strCache>
            </c:strRef>
          </c:tx>
          <c:spPr>
            <a:ln w="38100" cap="sq">
              <a:solidFill>
                <a:srgbClr val="006A7D"/>
              </a:solidFill>
              <a:prstDash val="solid"/>
              <a:round/>
            </a:ln>
            <a:effectLst/>
          </c:spPr>
          <c:marker>
            <c:symbol val="none"/>
          </c:marker>
          <c:cat>
            <c:numRef>
              <c:f>'20.'!$A$8:$A$37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'20.'!$B$8:$B$37</c:f>
              <c:numCache>
                <c:formatCode>0</c:formatCode>
                <c:ptCount val="30"/>
                <c:pt idx="0">
                  <c:v>13.373053833983736</c:v>
                </c:pt>
                <c:pt idx="1">
                  <c:v>9.031357940334253</c:v>
                </c:pt>
                <c:pt idx="2">
                  <c:v>7.3136859348581194</c:v>
                </c:pt>
                <c:pt idx="3">
                  <c:v>6.0445274844713826</c:v>
                </c:pt>
                <c:pt idx="4">
                  <c:v>4.3164433456703843</c:v>
                </c:pt>
                <c:pt idx="5">
                  <c:v>8.0462571515047845</c:v>
                </c:pt>
                <c:pt idx="6">
                  <c:v>7.1778649050378771</c:v>
                </c:pt>
                <c:pt idx="7">
                  <c:v>5.665325980764452</c:v>
                </c:pt>
                <c:pt idx="8">
                  <c:v>13.414860951360295</c:v>
                </c:pt>
                <c:pt idx="9">
                  <c:v>9.2657991014093675</c:v>
                </c:pt>
                <c:pt idx="10">
                  <c:v>7.884837643799127</c:v>
                </c:pt>
                <c:pt idx="11">
                  <c:v>7.0067729137138839</c:v>
                </c:pt>
                <c:pt idx="12">
                  <c:v>12.70424330506216</c:v>
                </c:pt>
                <c:pt idx="13">
                  <c:v>8.3430045941280966</c:v>
                </c:pt>
                <c:pt idx="14">
                  <c:v>7.1952032404457968</c:v>
                </c:pt>
                <c:pt idx="15">
                  <c:v>6.2835070064624006</c:v>
                </c:pt>
                <c:pt idx="16">
                  <c:v>15.485449389153727</c:v>
                </c:pt>
                <c:pt idx="17">
                  <c:v>10.187092449180934</c:v>
                </c:pt>
                <c:pt idx="18">
                  <c:v>9.0256720634338681</c:v>
                </c:pt>
                <c:pt idx="19">
                  <c:v>7.9091709444152958</c:v>
                </c:pt>
                <c:pt idx="20">
                  <c:v>3.1591794831877933</c:v>
                </c:pt>
                <c:pt idx="21">
                  <c:v>4.3019270177073263</c:v>
                </c:pt>
                <c:pt idx="22">
                  <c:v>5.6272182736970668</c:v>
                </c:pt>
                <c:pt idx="23">
                  <c:v>5.8995496276436201</c:v>
                </c:pt>
                <c:pt idx="24">
                  <c:v>11.921164237789919</c:v>
                </c:pt>
                <c:pt idx="25">
                  <c:v>9.3287670626652286</c:v>
                </c:pt>
                <c:pt idx="26">
                  <c:v>8.4961719988654245</c:v>
                </c:pt>
                <c:pt idx="27">
                  <c:v>8.685301218921424</c:v>
                </c:pt>
                <c:pt idx="28">
                  <c:v>12.27631912533746</c:v>
                </c:pt>
                <c:pt idx="29">
                  <c:v>8.4744645506840488</c:v>
                </c:pt>
              </c:numCache>
            </c:numRef>
          </c:val>
          <c:smooth val="0"/>
          <c:extLst>
            <c:ext xmlns:c16="http://schemas.microsoft.com/office/drawing/2014/chart" uri="{C3380CC4-5D6E-409C-BE32-E72D297353CC}">
              <c16:uniqueId val="{00000000-D927-44C4-BF6F-CC72C08C8D52}"/>
            </c:ext>
          </c:extLst>
        </c:ser>
        <c:ser>
          <c:idx val="1"/>
          <c:order val="1"/>
          <c:tx>
            <c:strRef>
              <c:f>'20.'!$C$7</c:f>
              <c:strCache>
                <c:ptCount val="1"/>
                <c:pt idx="0">
                  <c:v>Avkastning på eget kapital, glidande medelvärde</c:v>
                </c:pt>
              </c:strCache>
            </c:strRef>
          </c:tx>
          <c:spPr>
            <a:ln w="38100" cap="rnd">
              <a:solidFill>
                <a:srgbClr val="006A7D"/>
              </a:solidFill>
              <a:prstDash val="dash"/>
              <a:round/>
            </a:ln>
            <a:effectLst/>
          </c:spPr>
          <c:marker>
            <c:symbol val="none"/>
          </c:marker>
          <c:cat>
            <c:numRef>
              <c:f>'20.'!$A$8:$A$37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'20.'!$C$8:$C$37</c:f>
              <c:numCache>
                <c:formatCode>0</c:formatCode>
                <c:ptCount val="30"/>
                <c:pt idx="0">
                  <c:v>13.373053833983736</c:v>
                </c:pt>
                <c:pt idx="1">
                  <c:v>11.202205887158994</c:v>
                </c:pt>
                <c:pt idx="2">
                  <c:v>9.9060325697253688</c:v>
                </c:pt>
                <c:pt idx="3">
                  <c:v>8.9406562984118718</c:v>
                </c:pt>
                <c:pt idx="4">
                  <c:v>6.6765036763335353</c:v>
                </c:pt>
                <c:pt idx="5">
                  <c:v>6.4302284791261677</c:v>
                </c:pt>
                <c:pt idx="6">
                  <c:v>6.3962732216711071</c:v>
                </c:pt>
                <c:pt idx="7">
                  <c:v>6.3014728457443745</c:v>
                </c:pt>
                <c:pt idx="8">
                  <c:v>8.576077247166852</c:v>
                </c:pt>
                <c:pt idx="9">
                  <c:v>8.8809627346429991</c:v>
                </c:pt>
                <c:pt idx="10">
                  <c:v>9.0577059193333103</c:v>
                </c:pt>
                <c:pt idx="11">
                  <c:v>9.393067652570668</c:v>
                </c:pt>
                <c:pt idx="12">
                  <c:v>9.2154132409961349</c:v>
                </c:pt>
                <c:pt idx="13">
                  <c:v>8.9847146141758181</c:v>
                </c:pt>
                <c:pt idx="14">
                  <c:v>8.8123060133374853</c:v>
                </c:pt>
                <c:pt idx="15">
                  <c:v>8.6314895365246134</c:v>
                </c:pt>
                <c:pt idx="16">
                  <c:v>9.3267910575475046</c:v>
                </c:pt>
                <c:pt idx="17">
                  <c:v>9.7878130213107148</c:v>
                </c:pt>
                <c:pt idx="18">
                  <c:v>10.245430227057733</c:v>
                </c:pt>
                <c:pt idx="19">
                  <c:v>10.651846211545955</c:v>
                </c:pt>
                <c:pt idx="20">
                  <c:v>7.5702787350544725</c:v>
                </c:pt>
                <c:pt idx="21">
                  <c:v>6.0989873771860701</c:v>
                </c:pt>
                <c:pt idx="22">
                  <c:v>5.2493739297518704</c:v>
                </c:pt>
                <c:pt idx="23">
                  <c:v>4.7469686005589518</c:v>
                </c:pt>
                <c:pt idx="24">
                  <c:v>6.9374647892094821</c:v>
                </c:pt>
                <c:pt idx="25">
                  <c:v>8.194174800448959</c:v>
                </c:pt>
                <c:pt idx="26">
                  <c:v>8.9114132317410473</c:v>
                </c:pt>
                <c:pt idx="27">
                  <c:v>9.6078511295604976</c:v>
                </c:pt>
                <c:pt idx="28">
                  <c:v>9.6966398514473848</c:v>
                </c:pt>
                <c:pt idx="29">
                  <c:v>9.4830642234520894</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'21.'!$B$7</c:f>
              <c:strCache>
                <c:ptCount val="1"/>
                <c:pt idx="0">
                  <c:v>Totalt</c:v>
                </c:pt>
              </c:strCache>
            </c:strRef>
          </c:tx>
          <c:spPr>
            <a:ln w="38100" cap="sq">
              <a:solidFill>
                <a:srgbClr val="006A7D"/>
              </a:solidFill>
              <a:prstDash val="solid"/>
              <a:round/>
            </a:ln>
            <a:effectLst/>
          </c:spPr>
          <c:marker>
            <c:symbol val="none"/>
          </c:marker>
          <c:cat>
            <c:numRef>
              <c:f>'21.'!$A$8:$A$37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'21.'!$B$8:$B$37</c:f>
              <c:numCache>
                <c:formatCode>#,##0</c:formatCode>
                <c:ptCount val="30"/>
                <c:pt idx="0">
                  <c:v>219.51538099999999</c:v>
                </c:pt>
                <c:pt idx="1">
                  <c:v>224.649607</c:v>
                </c:pt>
                <c:pt idx="2">
                  <c:v>230.463818</c:v>
                </c:pt>
                <c:pt idx="3">
                  <c:v>239.20828700000001</c:v>
                </c:pt>
                <c:pt idx="4">
                  <c:v>245.89901499999999</c:v>
                </c:pt>
                <c:pt idx="5">
                  <c:v>256.03077999999999</c:v>
                </c:pt>
                <c:pt idx="6">
                  <c:v>262.08292</c:v>
                </c:pt>
                <c:pt idx="7">
                  <c:v>270.56258800000001</c:v>
                </c:pt>
                <c:pt idx="8">
                  <c:v>275.24334900000002</c:v>
                </c:pt>
                <c:pt idx="9">
                  <c:v>279.70633500000002</c:v>
                </c:pt>
                <c:pt idx="10">
                  <c:v>284.86177800000002</c:v>
                </c:pt>
                <c:pt idx="11">
                  <c:v>288.253176</c:v>
                </c:pt>
                <c:pt idx="12">
                  <c:v>293.60441300000002</c:v>
                </c:pt>
                <c:pt idx="13">
                  <c:v>300.61502100000001</c:v>
                </c:pt>
                <c:pt idx="14">
                  <c:v>306.32586959626991</c:v>
                </c:pt>
                <c:pt idx="15">
                  <c:v>311.87095414473987</c:v>
                </c:pt>
                <c:pt idx="16">
                  <c:v>317.17434275283989</c:v>
                </c:pt>
                <c:pt idx="17">
                  <c:v>321.28065647112976</c:v>
                </c:pt>
                <c:pt idx="18">
                  <c:v>325.64350054927991</c:v>
                </c:pt>
                <c:pt idx="19">
                  <c:v>335.94935079080977</c:v>
                </c:pt>
                <c:pt idx="20">
                  <c:v>342.27339748126991</c:v>
                </c:pt>
                <c:pt idx="21">
                  <c:v>345.77618175533985</c:v>
                </c:pt>
                <c:pt idx="22">
                  <c:v>349.85677907309997</c:v>
                </c:pt>
                <c:pt idx="23">
                  <c:v>355.66444207498989</c:v>
                </c:pt>
                <c:pt idx="24">
                  <c:v>360.93268971968996</c:v>
                </c:pt>
                <c:pt idx="25">
                  <c:v>368.25118031852992</c:v>
                </c:pt>
                <c:pt idx="26">
                  <c:v>375.45811825255987</c:v>
                </c:pt>
                <c:pt idx="27">
                  <c:v>386.36185272262981</c:v>
                </c:pt>
                <c:pt idx="28">
                  <c:v>393.99447782661997</c:v>
                </c:pt>
                <c:pt idx="29">
                  <c:v>404.08055576610008</c:v>
                </c:pt>
              </c:numCache>
            </c:numRef>
          </c:val>
          <c:smooth val="0"/>
          <c:extLst>
            <c:ext xmlns:c16="http://schemas.microsoft.com/office/drawing/2014/chart" uri="{C3380CC4-5D6E-409C-BE32-E72D297353CC}">
              <c16:uniqueId val="{00000000-993E-4636-AD4D-A678E2183AE4}"/>
            </c:ext>
          </c:extLst>
        </c:ser>
        <c:ser>
          <c:idx val="1"/>
          <c:order val="1"/>
          <c:tx>
            <c:strRef>
              <c:f>'21.'!$C$7</c:f>
              <c:strCache>
                <c:ptCount val="1"/>
                <c:pt idx="0">
                  <c:v>Hushåll - Bolån</c:v>
                </c:pt>
              </c:strCache>
            </c:strRef>
          </c:tx>
          <c:spPr>
            <a:ln w="38100" cap="sq">
              <a:solidFill>
                <a:srgbClr val="F8971D"/>
              </a:solidFill>
              <a:prstDash val="solid"/>
              <a:round/>
            </a:ln>
            <a:effectLst/>
          </c:spPr>
          <c:marker>
            <c:symbol val="none"/>
          </c:marker>
          <c:cat>
            <c:numRef>
              <c:f>'21.'!$A$8:$A$37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'21.'!$C$8:$C$37</c:f>
              <c:numCache>
                <c:formatCode>#,##0</c:formatCode>
                <c:ptCount val="30"/>
                <c:pt idx="0">
                  <c:v>78.341386999999997</c:v>
                </c:pt>
                <c:pt idx="1">
                  <c:v>81.759353000000004</c:v>
                </c:pt>
                <c:pt idx="2">
                  <c:v>85.628628000000006</c:v>
                </c:pt>
                <c:pt idx="3">
                  <c:v>92.629639999999995</c:v>
                </c:pt>
                <c:pt idx="4">
                  <c:v>97.170739999999995</c:v>
                </c:pt>
                <c:pt idx="5">
                  <c:v>103.55643999999999</c:v>
                </c:pt>
                <c:pt idx="6">
                  <c:v>107.86963299999999</c:v>
                </c:pt>
                <c:pt idx="7">
                  <c:v>114.1402146819799</c:v>
                </c:pt>
                <c:pt idx="8">
                  <c:v>116.49568347381989</c:v>
                </c:pt>
                <c:pt idx="9">
                  <c:v>119.19112607529991</c:v>
                </c:pt>
                <c:pt idx="10">
                  <c:v>121.69849924981989</c:v>
                </c:pt>
                <c:pt idx="11">
                  <c:v>124.61743106877989</c:v>
                </c:pt>
                <c:pt idx="12">
                  <c:v>126.30498900000001</c:v>
                </c:pt>
                <c:pt idx="13">
                  <c:v>129.373245</c:v>
                </c:pt>
                <c:pt idx="14">
                  <c:v>132.18584488597969</c:v>
                </c:pt>
                <c:pt idx="15">
                  <c:v>135.5576939947897</c:v>
                </c:pt>
                <c:pt idx="16">
                  <c:v>137.3706469292699</c:v>
                </c:pt>
                <c:pt idx="17">
                  <c:v>139.37920500000001</c:v>
                </c:pt>
                <c:pt idx="18">
                  <c:v>141.99367794132971</c:v>
                </c:pt>
                <c:pt idx="19">
                  <c:v>148.53958831953972</c:v>
                </c:pt>
                <c:pt idx="20">
                  <c:v>151.97655132755969</c:v>
                </c:pt>
                <c:pt idx="21">
                  <c:v>154.13270116769971</c:v>
                </c:pt>
                <c:pt idx="22">
                  <c:v>156.1729196398598</c:v>
                </c:pt>
                <c:pt idx="23">
                  <c:v>160.22640994676976</c:v>
                </c:pt>
                <c:pt idx="24">
                  <c:v>163.5969080200399</c:v>
                </c:pt>
                <c:pt idx="25">
                  <c:v>168.01994296771991</c:v>
                </c:pt>
                <c:pt idx="26">
                  <c:v>172.76534866311999</c:v>
                </c:pt>
                <c:pt idx="27">
                  <c:v>179.39135837424999</c:v>
                </c:pt>
                <c:pt idx="28">
                  <c:v>183.26398152139001</c:v>
                </c:pt>
                <c:pt idx="29">
                  <c:v>187.76681786788998</c:v>
                </c:pt>
              </c:numCache>
            </c:numRef>
          </c:val>
          <c:smooth val="0"/>
          <c:extLst>
            <c:ext xmlns:c16="http://schemas.microsoft.com/office/drawing/2014/chart" uri="{C3380CC4-5D6E-409C-BE32-E72D297353CC}">
              <c16:uniqueId val="{00000001-993E-4636-AD4D-A678E2183AE4}"/>
            </c:ext>
          </c:extLst>
        </c:ser>
        <c:ser>
          <c:idx val="2"/>
          <c:order val="2"/>
          <c:tx>
            <c:strRef>
              <c:f>'21.'!$D$7</c:f>
              <c:strCache>
                <c:ptCount val="1"/>
                <c:pt idx="0">
                  <c:v>Företag</c:v>
                </c:pt>
              </c:strCache>
            </c:strRef>
          </c:tx>
          <c:spPr>
            <a:ln w="38100" cap="rnd">
              <a:solidFill>
                <a:srgbClr val="6E2B62"/>
              </a:solidFill>
              <a:prstDash val="solid"/>
              <a:round/>
            </a:ln>
            <a:effectLst/>
          </c:spPr>
          <c:marker>
            <c:symbol val="none"/>
          </c:marker>
          <c:cat>
            <c:numRef>
              <c:f>'21.'!$A$8:$A$37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'21.'!$D$8:$D$37</c:f>
              <c:numCache>
                <c:formatCode>#,##0</c:formatCode>
                <c:ptCount val="30"/>
                <c:pt idx="0">
                  <c:v>83.771371000000002</c:v>
                </c:pt>
                <c:pt idx="1">
                  <c:v>85.142178999999999</c:v>
                </c:pt>
                <c:pt idx="2">
                  <c:v>86.583974999999995</c:v>
                </c:pt>
                <c:pt idx="3">
                  <c:v>87.024420000000006</c:v>
                </c:pt>
                <c:pt idx="4">
                  <c:v>88.332626000000005</c:v>
                </c:pt>
                <c:pt idx="5">
                  <c:v>90.934877999999998</c:v>
                </c:pt>
                <c:pt idx="6">
                  <c:v>91.915502000000004</c:v>
                </c:pt>
                <c:pt idx="7">
                  <c:v>92.687934999999996</c:v>
                </c:pt>
                <c:pt idx="8">
                  <c:v>94.601230000000001</c:v>
                </c:pt>
                <c:pt idx="9">
                  <c:v>95.923330000000007</c:v>
                </c:pt>
                <c:pt idx="10">
                  <c:v>98.140995000000004</c:v>
                </c:pt>
                <c:pt idx="11">
                  <c:v>98.264778000000007</c:v>
                </c:pt>
                <c:pt idx="12">
                  <c:v>100.958507</c:v>
                </c:pt>
                <c:pt idx="13">
                  <c:v>103.528133</c:v>
                </c:pt>
                <c:pt idx="14">
                  <c:v>105.6586916622599</c:v>
                </c:pt>
                <c:pt idx="15">
                  <c:v>106.79674175849991</c:v>
                </c:pt>
                <c:pt idx="16">
                  <c:v>109.44032532169</c:v>
                </c:pt>
                <c:pt idx="17">
                  <c:v>110.3634473240699</c:v>
                </c:pt>
                <c:pt idx="18">
                  <c:v>111.45592270128</c:v>
                </c:pt>
                <c:pt idx="19">
                  <c:v>113.7489823356199</c:v>
                </c:pt>
                <c:pt idx="20">
                  <c:v>115.67912568384</c:v>
                </c:pt>
                <c:pt idx="21">
                  <c:v>116.0374562387899</c:v>
                </c:pt>
                <c:pt idx="22">
                  <c:v>117.53299459897001</c:v>
                </c:pt>
                <c:pt idx="23">
                  <c:v>118.57101373222</c:v>
                </c:pt>
                <c:pt idx="24">
                  <c:v>120.1490440414299</c:v>
                </c:pt>
                <c:pt idx="25">
                  <c:v>122.2716154440499</c:v>
                </c:pt>
                <c:pt idx="26">
                  <c:v>123.89613354434988</c:v>
                </c:pt>
                <c:pt idx="27">
                  <c:v>126.80475551552982</c:v>
                </c:pt>
                <c:pt idx="28">
                  <c:v>129.96189177536999</c:v>
                </c:pt>
                <c:pt idx="29">
                  <c:v>134.85158006219999</c:v>
                </c:pt>
              </c:numCache>
            </c:numRef>
          </c:val>
          <c:smooth val="0"/>
          <c:extLst>
            <c:ext xmlns:c16="http://schemas.microsoft.com/office/drawing/2014/chart" uri="{C3380CC4-5D6E-409C-BE32-E72D297353CC}">
              <c16:uniqueId val="{00000002-993E-4636-AD4D-A678E2183AE4}"/>
            </c:ext>
          </c:extLst>
        </c:ser>
        <c:ser>
          <c:idx val="3"/>
          <c:order val="3"/>
          <c:tx>
            <c:strRef>
              <c:f>'21.'!$E$7</c:f>
              <c:strCache>
                <c:ptCount val="1"/>
                <c:pt idx="0">
                  <c:v>Hushåll - Konsumtionskrediter</c:v>
                </c:pt>
              </c:strCache>
            </c:strRef>
          </c:tx>
          <c:spPr>
            <a:ln w="38100" cap="sq">
              <a:solidFill>
                <a:srgbClr val="F7EA48"/>
              </a:solidFill>
              <a:prstDash val="solid"/>
              <a:round/>
            </a:ln>
            <a:effectLst/>
          </c:spPr>
          <c:marker>
            <c:symbol val="none"/>
          </c:marker>
          <c:cat>
            <c:numRef>
              <c:f>'21.'!$A$8:$A$37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'21.'!$E$8:$E$37</c:f>
              <c:numCache>
                <c:formatCode>#,##0</c:formatCode>
                <c:ptCount val="30"/>
                <c:pt idx="0">
                  <c:v>16.297944000000001</c:v>
                </c:pt>
                <c:pt idx="1">
                  <c:v>16.082895000000001</c:v>
                </c:pt>
                <c:pt idx="2">
                  <c:v>16.067692000000001</c:v>
                </c:pt>
                <c:pt idx="3">
                  <c:v>15.601449000000001</c:v>
                </c:pt>
                <c:pt idx="4">
                  <c:v>15.296469999999999</c:v>
                </c:pt>
                <c:pt idx="5">
                  <c:v>15.44679</c:v>
                </c:pt>
                <c:pt idx="6">
                  <c:v>15.466794</c:v>
                </c:pt>
                <c:pt idx="7">
                  <c:v>15.375239370969901</c:v>
                </c:pt>
                <c:pt idx="8">
                  <c:v>15.218444103029899</c:v>
                </c:pt>
                <c:pt idx="9">
                  <c:v>15.3308265435699</c:v>
                </c:pt>
                <c:pt idx="10">
                  <c:v>15.1527323927899</c:v>
                </c:pt>
                <c:pt idx="11">
                  <c:v>14.656597664139902</c:v>
                </c:pt>
                <c:pt idx="12">
                  <c:v>14.396443</c:v>
                </c:pt>
                <c:pt idx="13">
                  <c:v>14.526584</c:v>
                </c:pt>
                <c:pt idx="14">
                  <c:v>14.567054182129899</c:v>
                </c:pt>
                <c:pt idx="15">
                  <c:v>14.2565266318499</c:v>
                </c:pt>
                <c:pt idx="16">
                  <c:v>14.1221442544699</c:v>
                </c:pt>
                <c:pt idx="17">
                  <c:v>14.226766</c:v>
                </c:pt>
                <c:pt idx="18">
                  <c:v>14.142936112649899</c:v>
                </c:pt>
                <c:pt idx="19">
                  <c:v>13.992424457479899</c:v>
                </c:pt>
                <c:pt idx="20">
                  <c:v>13.8676955846399</c:v>
                </c:pt>
                <c:pt idx="21">
                  <c:v>13.7897638991699</c:v>
                </c:pt>
                <c:pt idx="22">
                  <c:v>13.5651612330698</c:v>
                </c:pt>
                <c:pt idx="23">
                  <c:v>13.115759965649898</c:v>
                </c:pt>
                <c:pt idx="24">
                  <c:v>12.36818574344</c:v>
                </c:pt>
                <c:pt idx="25">
                  <c:v>12.426152701469999</c:v>
                </c:pt>
                <c:pt idx="26">
                  <c:v>12.4273890044299</c:v>
                </c:pt>
                <c:pt idx="27">
                  <c:v>12.2887886385599</c:v>
                </c:pt>
                <c:pt idx="28">
                  <c:v>11.476663476300001</c:v>
                </c:pt>
                <c:pt idx="29">
                  <c:v>11.33961868484</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'22.'!$B$7</c:f>
              <c:strCache>
                <c:ptCount val="1"/>
                <c:pt idx="0">
                  <c:v>Räntenettomarginal</c:v>
                </c:pt>
              </c:strCache>
            </c:strRef>
          </c:tx>
          <c:spPr>
            <a:ln w="38100" cap="sq">
              <a:solidFill>
                <a:srgbClr val="006A7D"/>
              </a:solidFill>
              <a:prstDash val="solid"/>
              <a:round/>
            </a:ln>
            <a:effectLst/>
          </c:spPr>
          <c:marker>
            <c:symbol val="none"/>
          </c:marker>
          <c:cat>
            <c:numRef>
              <c:f>'22.'!$A$8:$A$37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'22.'!$B$8:$B$37</c:f>
              <c:numCache>
                <c:formatCode>0.0</c:formatCode>
                <c:ptCount val="30"/>
                <c:pt idx="0">
                  <c:v>1.8757591510820175</c:v>
                </c:pt>
                <c:pt idx="1">
                  <c:v>1.8118966397876402</c:v>
                </c:pt>
                <c:pt idx="2">
                  <c:v>1.7649959416853871</c:v>
                </c:pt>
                <c:pt idx="3">
                  <c:v>1.7268997670566173</c:v>
                </c:pt>
                <c:pt idx="4">
                  <c:v>1.6196193816049278</c:v>
                </c:pt>
                <c:pt idx="5">
                  <c:v>1.6081022301890877</c:v>
                </c:pt>
                <c:pt idx="6">
                  <c:v>1.611586161217105</c:v>
                </c:pt>
                <c:pt idx="7">
                  <c:v>1.6270875262306972</c:v>
                </c:pt>
                <c:pt idx="8">
                  <c:v>1.6065532503494722</c:v>
                </c:pt>
                <c:pt idx="9">
                  <c:v>1.6030702165127748</c:v>
                </c:pt>
                <c:pt idx="10">
                  <c:v>1.599930360521113</c:v>
                </c:pt>
                <c:pt idx="11">
                  <c:v>1.6081666903416751</c:v>
                </c:pt>
                <c:pt idx="12">
                  <c:v>1.5591356066280286</c:v>
                </c:pt>
                <c:pt idx="13">
                  <c:v>1.5541129984970998</c:v>
                </c:pt>
                <c:pt idx="14">
                  <c:v>1.5648259786057934</c:v>
                </c:pt>
                <c:pt idx="15">
                  <c:v>1.570226454708272</c:v>
                </c:pt>
                <c:pt idx="16">
                  <c:v>1.6401193934053344</c:v>
                </c:pt>
                <c:pt idx="17">
                  <c:v>1.6507395934553197</c:v>
                </c:pt>
                <c:pt idx="18">
                  <c:v>1.6522098159469454</c:v>
                </c:pt>
                <c:pt idx="19">
                  <c:v>1.6471800532711727</c:v>
                </c:pt>
                <c:pt idx="20">
                  <c:v>1.6794697809812766</c:v>
                </c:pt>
                <c:pt idx="21">
                  <c:v>1.6768133446425353</c:v>
                </c:pt>
                <c:pt idx="22">
                  <c:v>1.6703929377659137</c:v>
                </c:pt>
                <c:pt idx="23">
                  <c:v>1.6569221323597199</c:v>
                </c:pt>
                <c:pt idx="24">
                  <c:v>1.5478747290158938</c:v>
                </c:pt>
                <c:pt idx="25">
                  <c:v>1.5301331964260729</c:v>
                </c:pt>
                <c:pt idx="26">
                  <c:v>1.5168612015534986</c:v>
                </c:pt>
                <c:pt idx="27">
                  <c:v>1.4908961518896542</c:v>
                </c:pt>
                <c:pt idx="28">
                  <c:v>1.4434830422488432</c:v>
                </c:pt>
                <c:pt idx="29">
                  <c:v>1.4539812732438702</c:v>
                </c:pt>
              </c:numCache>
            </c:numRef>
          </c:val>
          <c:smooth val="0"/>
          <c:extLst>
            <c:ext xmlns:c16="http://schemas.microsoft.com/office/drawing/2014/chart" uri="{C3380CC4-5D6E-409C-BE32-E72D297353CC}">
              <c16:uniqueId val="{00000000-31CA-4C09-ABF4-3F923B75E32E}"/>
            </c:ext>
          </c:extLst>
        </c:ser>
        <c:ser>
          <c:idx val="1"/>
          <c:order val="1"/>
          <c:tx>
            <c:strRef>
              <c:f>'22.'!$C$7</c:f>
              <c:strCache>
                <c:ptCount val="1"/>
                <c:pt idx="0">
                  <c:v>Andel problemlån</c:v>
                </c:pt>
              </c:strCache>
            </c:strRef>
          </c:tx>
          <c:spPr>
            <a:ln w="38100" cap="sq">
              <a:solidFill>
                <a:srgbClr val="F8971D"/>
              </a:solidFill>
              <a:prstDash val="solid"/>
              <a:round/>
            </a:ln>
            <a:effectLst/>
          </c:spPr>
          <c:marker>
            <c:symbol val="none"/>
          </c:marker>
          <c:cat>
            <c:numRef>
              <c:f>'22.'!$A$8:$A$37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'22.'!$C$8:$C$37</c:f>
              <c:numCache>
                <c:formatCode>0.0</c:formatCode>
                <c:ptCount val="30"/>
                <c:pt idx="0">
                  <c:v>0.85387052294256183</c:v>
                </c:pt>
                <c:pt idx="1">
                  <c:v>0.83047026865722529</c:v>
                </c:pt>
                <c:pt idx="2">
                  <c:v>0.78665478661046151</c:v>
                </c:pt>
                <c:pt idx="3">
                  <c:v>0.68265518969579964</c:v>
                </c:pt>
                <c:pt idx="4">
                  <c:v>0.62006315153537095</c:v>
                </c:pt>
                <c:pt idx="5">
                  <c:v>0.522243648861068</c:v>
                </c:pt>
                <c:pt idx="6">
                  <c:v>0.49503525578717833</c:v>
                </c:pt>
                <c:pt idx="7">
                  <c:v>0.56099267901542704</c:v>
                </c:pt>
                <c:pt idx="8">
                  <c:v>0.549299492606105</c:v>
                </c:pt>
                <c:pt idx="9">
                  <c:v>0.48483258521721345</c:v>
                </c:pt>
                <c:pt idx="10">
                  <c:v>0.44764396513722804</c:v>
                </c:pt>
                <c:pt idx="11">
                  <c:v>0.41680735980065781</c:v>
                </c:pt>
                <c:pt idx="12">
                  <c:v>0.57340531541370454</c:v>
                </c:pt>
                <c:pt idx="13">
                  <c:v>0.56295528455114741</c:v>
                </c:pt>
                <c:pt idx="14">
                  <c:v>0.59611982055820789</c:v>
                </c:pt>
                <c:pt idx="15">
                  <c:v>0.47610511329554855</c:v>
                </c:pt>
                <c:pt idx="16">
                  <c:v>0.44953396562679454</c:v>
                </c:pt>
                <c:pt idx="17">
                  <c:v>0.51437859828356081</c:v>
                </c:pt>
                <c:pt idx="18">
                  <c:v>0.54072434200894992</c:v>
                </c:pt>
                <c:pt idx="19">
                  <c:v>0.41968750484178741</c:v>
                </c:pt>
                <c:pt idx="20">
                  <c:v>0.59156758982904489</c:v>
                </c:pt>
                <c:pt idx="21">
                  <c:v>0.52105827669289939</c:v>
                </c:pt>
                <c:pt idx="22">
                  <c:v>0.48378192663144792</c:v>
                </c:pt>
                <c:pt idx="23">
                  <c:v>0.44781453485654199</c:v>
                </c:pt>
                <c:pt idx="24">
                  <c:v>0.4451293493865966</c:v>
                </c:pt>
                <c:pt idx="25">
                  <c:v>0.42066562275263697</c:v>
                </c:pt>
                <c:pt idx="26">
                  <c:v>0.33796102211442086</c:v>
                </c:pt>
                <c:pt idx="27">
                  <c:v>0.34693313452131785</c:v>
                </c:pt>
                <c:pt idx="28">
                  <c:v>0.32722076181623816</c:v>
                </c:pt>
                <c:pt idx="29">
                  <c:v>0.29215582013879643</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287770617077504"/>
        </c:manualLayout>
      </c:layout>
      <c:lineChart>
        <c:grouping val="standard"/>
        <c:varyColors val="0"/>
        <c:ser>
          <c:idx val="0"/>
          <c:order val="0"/>
          <c:tx>
            <c:strRef>
              <c:f>'23.'!$B$7</c:f>
              <c:strCache>
                <c:ptCount val="1"/>
                <c:pt idx="0">
                  <c:v>Avkastning på eget kapital</c:v>
                </c:pt>
              </c:strCache>
            </c:strRef>
          </c:tx>
          <c:spPr>
            <a:ln w="38100" cap="sq">
              <a:solidFill>
                <a:srgbClr val="006A7D"/>
              </a:solidFill>
              <a:prstDash val="solid"/>
              <a:round/>
            </a:ln>
            <a:effectLst/>
          </c:spPr>
          <c:marker>
            <c:symbol val="none"/>
          </c:marker>
          <c:cat>
            <c:numRef>
              <c:f>'23.'!$A$8:$A$37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'23.'!$B$8:$B$37</c:f>
              <c:numCache>
                <c:formatCode>0</c:formatCode>
                <c:ptCount val="30"/>
                <c:pt idx="0">
                  <c:v>19.668185269561647</c:v>
                </c:pt>
                <c:pt idx="1">
                  <c:v>16.157792607053022</c:v>
                </c:pt>
                <c:pt idx="2">
                  <c:v>15.709175434595837</c:v>
                </c:pt>
                <c:pt idx="3">
                  <c:v>15.731875957044331</c:v>
                </c:pt>
                <c:pt idx="4">
                  <c:v>14.037955656600291</c:v>
                </c:pt>
                <c:pt idx="5">
                  <c:v>14.714990538957318</c:v>
                </c:pt>
                <c:pt idx="6">
                  <c:v>14.933121919840467</c:v>
                </c:pt>
                <c:pt idx="7">
                  <c:v>13.716345811970029</c:v>
                </c:pt>
                <c:pt idx="8">
                  <c:v>14.137226206923359</c:v>
                </c:pt>
                <c:pt idx="9">
                  <c:v>16.607752068238817</c:v>
                </c:pt>
                <c:pt idx="10">
                  <c:v>15.786921051162892</c:v>
                </c:pt>
                <c:pt idx="11">
                  <c:v>15.641111232973511</c:v>
                </c:pt>
                <c:pt idx="12">
                  <c:v>9.7014649291147368</c:v>
                </c:pt>
                <c:pt idx="13">
                  <c:v>9.0955851465679132</c:v>
                </c:pt>
                <c:pt idx="14">
                  <c:v>9.4601198523865033</c:v>
                </c:pt>
                <c:pt idx="15">
                  <c:v>10.677477118856423</c:v>
                </c:pt>
                <c:pt idx="16">
                  <c:v>7.6935628802406271</c:v>
                </c:pt>
                <c:pt idx="17">
                  <c:v>9.4074086838588382</c:v>
                </c:pt>
                <c:pt idx="18">
                  <c:v>8.0559723097513025</c:v>
                </c:pt>
                <c:pt idx="19">
                  <c:v>5.9601141987395367</c:v>
                </c:pt>
                <c:pt idx="20">
                  <c:v>-2.0118949898434404</c:v>
                </c:pt>
                <c:pt idx="21">
                  <c:v>1.1072898052738671</c:v>
                </c:pt>
                <c:pt idx="22">
                  <c:v>2.7166665706984325</c:v>
                </c:pt>
                <c:pt idx="23">
                  <c:v>1.949038144232236</c:v>
                </c:pt>
                <c:pt idx="24">
                  <c:v>0.77972201389409734</c:v>
                </c:pt>
                <c:pt idx="25">
                  <c:v>0.74631988359628165</c:v>
                </c:pt>
                <c:pt idx="26">
                  <c:v>0.46298774303307288</c:v>
                </c:pt>
                <c:pt idx="27">
                  <c:v>-6.8024406816966092</c:v>
                </c:pt>
                <c:pt idx="28">
                  <c:v>-7.1977118052458513</c:v>
                </c:pt>
                <c:pt idx="29">
                  <c:v>-10.589826835884123</c:v>
                </c:pt>
              </c:numCache>
            </c:numRef>
          </c:val>
          <c:smooth val="0"/>
          <c:extLst>
            <c:ext xmlns:c16="http://schemas.microsoft.com/office/drawing/2014/chart" uri="{C3380CC4-5D6E-409C-BE32-E72D297353CC}">
              <c16:uniqueId val="{00000000-DD3B-45D1-9EE0-ED892577CF90}"/>
            </c:ext>
          </c:extLst>
        </c:ser>
        <c:ser>
          <c:idx val="1"/>
          <c:order val="1"/>
          <c:tx>
            <c:strRef>
              <c:f>'23.'!$C$7</c:f>
              <c:strCache>
                <c:ptCount val="1"/>
                <c:pt idx="0">
                  <c:v>Avkastning på eget kapital, glidande medelvärde</c:v>
                </c:pt>
              </c:strCache>
            </c:strRef>
          </c:tx>
          <c:spPr>
            <a:ln w="38100" cap="rnd">
              <a:solidFill>
                <a:srgbClr val="006A7D"/>
              </a:solidFill>
              <a:prstDash val="dash"/>
              <a:round/>
            </a:ln>
            <a:effectLst/>
          </c:spPr>
          <c:marker>
            <c:symbol val="none"/>
          </c:marker>
          <c:cat>
            <c:numRef>
              <c:f>'23.'!$A$8:$A$37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'23.'!$C$8:$C$37</c:f>
              <c:numCache>
                <c:formatCode>0</c:formatCode>
                <c:ptCount val="30"/>
                <c:pt idx="0">
                  <c:v>19.668185269561647</c:v>
                </c:pt>
                <c:pt idx="1">
                  <c:v>17.912988938307336</c:v>
                </c:pt>
                <c:pt idx="2">
                  <c:v>17.178384437070168</c:v>
                </c:pt>
                <c:pt idx="3">
                  <c:v>16.816757317063711</c:v>
                </c:pt>
                <c:pt idx="4">
                  <c:v>15.40919991382337</c:v>
                </c:pt>
                <c:pt idx="5">
                  <c:v>15.048499396799443</c:v>
                </c:pt>
                <c:pt idx="6">
                  <c:v>14.854486018110601</c:v>
                </c:pt>
                <c:pt idx="7">
                  <c:v>14.350603481842025</c:v>
                </c:pt>
                <c:pt idx="8">
                  <c:v>14.375421119422793</c:v>
                </c:pt>
                <c:pt idx="9">
                  <c:v>14.848611501743168</c:v>
                </c:pt>
                <c:pt idx="10">
                  <c:v>15.062061284573774</c:v>
                </c:pt>
                <c:pt idx="11">
                  <c:v>15.543252639824644</c:v>
                </c:pt>
                <c:pt idx="12">
                  <c:v>14.434312320372488</c:v>
                </c:pt>
                <c:pt idx="13">
                  <c:v>12.556270589954764</c:v>
                </c:pt>
                <c:pt idx="14">
                  <c:v>10.974570290260667</c:v>
                </c:pt>
                <c:pt idx="15">
                  <c:v>9.7336617617313941</c:v>
                </c:pt>
                <c:pt idx="16">
                  <c:v>9.2316862495128671</c:v>
                </c:pt>
                <c:pt idx="17">
                  <c:v>9.3096421338355988</c:v>
                </c:pt>
                <c:pt idx="18">
                  <c:v>8.9586052481767986</c:v>
                </c:pt>
                <c:pt idx="19">
                  <c:v>7.7792645181475768</c:v>
                </c:pt>
                <c:pt idx="20">
                  <c:v>5.3529000506265589</c:v>
                </c:pt>
                <c:pt idx="21">
                  <c:v>3.2778703309803165</c:v>
                </c:pt>
                <c:pt idx="22">
                  <c:v>1.9430438962170991</c:v>
                </c:pt>
                <c:pt idx="23">
                  <c:v>0.94027488259027381</c:v>
                </c:pt>
                <c:pt idx="24">
                  <c:v>1.638179133524658</c:v>
                </c:pt>
                <c:pt idx="25">
                  <c:v>1.5479366531052619</c:v>
                </c:pt>
                <c:pt idx="26">
                  <c:v>0.98451694618892194</c:v>
                </c:pt>
                <c:pt idx="27">
                  <c:v>-1.2033527602932894</c:v>
                </c:pt>
                <c:pt idx="28">
                  <c:v>-3.1977112150782765</c:v>
                </c:pt>
                <c:pt idx="29">
                  <c:v>-6.0317478949483778</c:v>
                </c:pt>
              </c:numCache>
            </c:numRef>
          </c:val>
          <c:smooth val="0"/>
          <c:extLst>
            <c:ext xmlns:c16="http://schemas.microsoft.com/office/drawing/2014/chart" uri="{C3380CC4-5D6E-409C-BE32-E72D297353CC}">
              <c16:uniqueId val="{00000001-DD3B-45D1-9EE0-ED892577CF90}"/>
            </c:ext>
          </c:extLst>
        </c:ser>
        <c:ser>
          <c:idx val="2"/>
          <c:order val="2"/>
          <c:tx>
            <c:strRef>
              <c:f>'23.'!$D$7</c:f>
              <c:strCache>
                <c:ptCount val="1"/>
                <c:pt idx="0">
                  <c:v>Avkastning på eget kapital (Exkl.Klarna)</c:v>
                </c:pt>
              </c:strCache>
            </c:strRef>
          </c:tx>
          <c:spPr>
            <a:ln w="28575" cap="rnd">
              <a:solidFill>
                <a:schemeClr val="accent3"/>
              </a:solidFill>
              <a:round/>
            </a:ln>
            <a:effectLst/>
          </c:spPr>
          <c:marker>
            <c:symbol val="none"/>
          </c:marker>
          <c:cat>
            <c:numRef>
              <c:f>'23.'!$A$8:$A$37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'23.'!$D$8:$D$37</c:f>
              <c:numCache>
                <c:formatCode>0</c:formatCode>
                <c:ptCount val="30"/>
                <c:pt idx="0">
                  <c:v>20.493382369396898</c:v>
                </c:pt>
                <c:pt idx="1">
                  <c:v>16.856833701983277</c:v>
                </c:pt>
                <c:pt idx="2">
                  <c:v>16.73084757961956</c:v>
                </c:pt>
                <c:pt idx="3">
                  <c:v>17.303440246712736</c:v>
                </c:pt>
                <c:pt idx="4">
                  <c:v>15.653770807154</c:v>
                </c:pt>
                <c:pt idx="5">
                  <c:v>15.802928577137031</c:v>
                </c:pt>
                <c:pt idx="6">
                  <c:v>15.671455216541055</c:v>
                </c:pt>
                <c:pt idx="7">
                  <c:v>15.063651192928365</c:v>
                </c:pt>
                <c:pt idx="8">
                  <c:v>14.208346450688561</c:v>
                </c:pt>
                <c:pt idx="9">
                  <c:v>16.833259910167026</c:v>
                </c:pt>
                <c:pt idx="10">
                  <c:v>16.20293794844585</c:v>
                </c:pt>
                <c:pt idx="11">
                  <c:v>16.587686454836312</c:v>
                </c:pt>
                <c:pt idx="12">
                  <c:v>10.131309911072247</c:v>
                </c:pt>
                <c:pt idx="13">
                  <c:v>10.029246453449616</c:v>
                </c:pt>
                <c:pt idx="14">
                  <c:v>10.638262774054498</c:v>
                </c:pt>
                <c:pt idx="15">
                  <c:v>12.037465637472005</c:v>
                </c:pt>
                <c:pt idx="16">
                  <c:v>10.25088678736258</c:v>
                </c:pt>
                <c:pt idx="17">
                  <c:v>11.613756701962895</c:v>
                </c:pt>
                <c:pt idx="18">
                  <c:v>11.758572011628408</c:v>
                </c:pt>
                <c:pt idx="19">
                  <c:v>10.19886414611363</c:v>
                </c:pt>
                <c:pt idx="20">
                  <c:v>2.9493620161974743</c:v>
                </c:pt>
                <c:pt idx="21">
                  <c:v>4.6817724889526691</c:v>
                </c:pt>
                <c:pt idx="22">
                  <c:v>6.0825128917110955</c:v>
                </c:pt>
                <c:pt idx="23">
                  <c:v>6.5803955167189923</c:v>
                </c:pt>
                <c:pt idx="24">
                  <c:v>8.2596071086541301</c:v>
                </c:pt>
                <c:pt idx="25">
                  <c:v>8.3022269839933269</c:v>
                </c:pt>
                <c:pt idx="26">
                  <c:v>9.2129896464436065</c:v>
                </c:pt>
                <c:pt idx="27">
                  <c:v>5.5767373971739111</c:v>
                </c:pt>
                <c:pt idx="28">
                  <c:v>7.764359160093</c:v>
                </c:pt>
                <c:pt idx="29">
                  <c:v>7.1235074433557113</c:v>
                </c:pt>
              </c:numCache>
            </c:numRef>
          </c:val>
          <c:smooth val="0"/>
          <c:extLst>
            <c:ext xmlns:c16="http://schemas.microsoft.com/office/drawing/2014/chart" uri="{C3380CC4-5D6E-409C-BE32-E72D297353CC}">
              <c16:uniqueId val="{00000001-1758-4C53-ACAC-5DA43A5FF24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1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2.34410022442334E-2"/>
          <c:y val="0.8259310854557016"/>
          <c:w val="0.78643291467728216"/>
          <c:h val="0.1740689145442984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'24.'!$B$7</c:f>
              <c:strCache>
                <c:ptCount val="1"/>
                <c:pt idx="0">
                  <c:v>Konsumtionskreditföretag</c:v>
                </c:pt>
              </c:strCache>
            </c:strRef>
          </c:tx>
          <c:spPr>
            <a:ln w="38100" cap="sq">
              <a:solidFill>
                <a:srgbClr val="006A7D"/>
              </a:solidFill>
              <a:prstDash val="solid"/>
              <a:round/>
            </a:ln>
            <a:effectLst/>
          </c:spPr>
          <c:marker>
            <c:symbol val="none"/>
          </c:marker>
          <c:cat>
            <c:numRef>
              <c:f>'24.'!$A$8:$A$37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'24.'!$B$8:$B$37</c:f>
              <c:numCache>
                <c:formatCode>0</c:formatCode>
                <c:ptCount val="30"/>
                <c:pt idx="0">
                  <c:v>64.099999999999994</c:v>
                </c:pt>
                <c:pt idx="1">
                  <c:v>66.600000000000009</c:v>
                </c:pt>
                <c:pt idx="2">
                  <c:v>65.58</c:v>
                </c:pt>
                <c:pt idx="3">
                  <c:v>65.73</c:v>
                </c:pt>
                <c:pt idx="4">
                  <c:v>66.34</c:v>
                </c:pt>
                <c:pt idx="5">
                  <c:v>65.2</c:v>
                </c:pt>
                <c:pt idx="6">
                  <c:v>64.12</c:v>
                </c:pt>
                <c:pt idx="7">
                  <c:v>66.63</c:v>
                </c:pt>
                <c:pt idx="8">
                  <c:v>62.88</c:v>
                </c:pt>
                <c:pt idx="9">
                  <c:v>62.45</c:v>
                </c:pt>
                <c:pt idx="10">
                  <c:v>62.139999999999993</c:v>
                </c:pt>
                <c:pt idx="11">
                  <c:v>62.67</c:v>
                </c:pt>
                <c:pt idx="12">
                  <c:v>66.2</c:v>
                </c:pt>
                <c:pt idx="13">
                  <c:v>68.179999999999993</c:v>
                </c:pt>
                <c:pt idx="14">
                  <c:v>67.959999999999994</c:v>
                </c:pt>
                <c:pt idx="15">
                  <c:v>68.75</c:v>
                </c:pt>
                <c:pt idx="16">
                  <c:v>68.8</c:v>
                </c:pt>
                <c:pt idx="17">
                  <c:v>67.930000000000007</c:v>
                </c:pt>
                <c:pt idx="18">
                  <c:v>67.94</c:v>
                </c:pt>
                <c:pt idx="19">
                  <c:v>68.81</c:v>
                </c:pt>
                <c:pt idx="20">
                  <c:v>73.13</c:v>
                </c:pt>
                <c:pt idx="21">
                  <c:v>69.14</c:v>
                </c:pt>
                <c:pt idx="22">
                  <c:v>67.290000000000006</c:v>
                </c:pt>
                <c:pt idx="23">
                  <c:v>66.790000000000006</c:v>
                </c:pt>
                <c:pt idx="24">
                  <c:v>70.040000000000006</c:v>
                </c:pt>
                <c:pt idx="25">
                  <c:v>69.97</c:v>
                </c:pt>
                <c:pt idx="26">
                  <c:v>70.95</c:v>
                </c:pt>
                <c:pt idx="27">
                  <c:v>78.34</c:v>
                </c:pt>
                <c:pt idx="28">
                  <c:v>79.510000000000005</c:v>
                </c:pt>
                <c:pt idx="29">
                  <c:v>83.17</c:v>
                </c:pt>
              </c:numCache>
            </c:numRef>
          </c:val>
          <c:smooth val="0"/>
          <c:extLst>
            <c:ext xmlns:c16="http://schemas.microsoft.com/office/drawing/2014/chart" uri="{C3380CC4-5D6E-409C-BE32-E72D297353CC}">
              <c16:uniqueId val="{00000000-7851-4FB6-8994-EB2D09A93BA2}"/>
            </c:ext>
          </c:extLst>
        </c:ser>
        <c:ser>
          <c:idx val="1"/>
          <c:order val="1"/>
          <c:tx>
            <c:strRef>
              <c:f>'24.'!$C$7</c:f>
              <c:strCache>
                <c:ptCount val="1"/>
                <c:pt idx="0">
                  <c:v>Konsumtionskreditföretag, glidande medelvärde</c:v>
                </c:pt>
              </c:strCache>
            </c:strRef>
          </c:tx>
          <c:spPr>
            <a:ln w="38100" cap="sq">
              <a:solidFill>
                <a:srgbClr val="006A7D"/>
              </a:solidFill>
              <a:prstDash val="dash"/>
              <a:round/>
            </a:ln>
            <a:effectLst/>
          </c:spPr>
          <c:marker>
            <c:symbol val="none"/>
          </c:marker>
          <c:cat>
            <c:numRef>
              <c:f>'24.'!$A$8:$A$37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'24.'!$C$8:$C$37</c:f>
              <c:numCache>
                <c:formatCode>0</c:formatCode>
                <c:ptCount val="30"/>
                <c:pt idx="0">
                  <c:v>64.099999999999994</c:v>
                </c:pt>
                <c:pt idx="1">
                  <c:v>65.349999999999994</c:v>
                </c:pt>
                <c:pt idx="2">
                  <c:v>65.426666666666662</c:v>
                </c:pt>
                <c:pt idx="3">
                  <c:v>65.502499999999998</c:v>
                </c:pt>
                <c:pt idx="4">
                  <c:v>66.0625</c:v>
                </c:pt>
                <c:pt idx="5">
                  <c:v>65.712499999999991</c:v>
                </c:pt>
                <c:pt idx="6">
                  <c:v>65.347499999999997</c:v>
                </c:pt>
                <c:pt idx="7">
                  <c:v>65.572500000000005</c:v>
                </c:pt>
                <c:pt idx="8">
                  <c:v>64.70750000000001</c:v>
                </c:pt>
                <c:pt idx="9">
                  <c:v>64.02000000000001</c:v>
                </c:pt>
                <c:pt idx="10">
                  <c:v>63.525000000000006</c:v>
                </c:pt>
                <c:pt idx="11">
                  <c:v>62.535000000000011</c:v>
                </c:pt>
                <c:pt idx="12">
                  <c:v>63.365000000000002</c:v>
                </c:pt>
                <c:pt idx="13">
                  <c:v>64.797499999999999</c:v>
                </c:pt>
                <c:pt idx="14">
                  <c:v>66.252499999999998</c:v>
                </c:pt>
                <c:pt idx="15">
                  <c:v>67.772499999999994</c:v>
                </c:pt>
                <c:pt idx="16">
                  <c:v>68.422499999999985</c:v>
                </c:pt>
                <c:pt idx="17">
                  <c:v>68.36</c:v>
                </c:pt>
                <c:pt idx="18">
                  <c:v>68.355000000000004</c:v>
                </c:pt>
                <c:pt idx="19">
                  <c:v>68.37</c:v>
                </c:pt>
                <c:pt idx="20">
                  <c:v>69.452500000000001</c:v>
                </c:pt>
                <c:pt idx="21">
                  <c:v>69.75500000000001</c:v>
                </c:pt>
                <c:pt idx="22">
                  <c:v>69.592500000000015</c:v>
                </c:pt>
                <c:pt idx="23">
                  <c:v>69.087500000000006</c:v>
                </c:pt>
                <c:pt idx="24">
                  <c:v>68.314999999999998</c:v>
                </c:pt>
                <c:pt idx="25">
                  <c:v>68.522500000000008</c:v>
                </c:pt>
                <c:pt idx="26">
                  <c:v>69.4375</c:v>
                </c:pt>
                <c:pt idx="27">
                  <c:v>72.325000000000003</c:v>
                </c:pt>
                <c:pt idx="28">
                  <c:v>74.69250000000001</c:v>
                </c:pt>
                <c:pt idx="29">
                  <c:v>77.992500000000007</c:v>
                </c:pt>
              </c:numCache>
            </c:numRef>
          </c:val>
          <c:smooth val="0"/>
          <c:extLst>
            <c:ext xmlns:c16="http://schemas.microsoft.com/office/drawing/2014/chart" uri="{C3380CC4-5D6E-409C-BE32-E72D297353CC}">
              <c16:uniqueId val="{00000001-7851-4FB6-8994-EB2D09A93BA2}"/>
            </c:ext>
          </c:extLst>
        </c:ser>
        <c:ser>
          <c:idx val="2"/>
          <c:order val="2"/>
          <c:tx>
            <c:strRef>
              <c:f>'24.'!$D$7</c:f>
              <c:strCache>
                <c:ptCount val="1"/>
                <c:pt idx="0">
                  <c:v>Konsumtionskreditföretag (Exkl. klarna))</c:v>
                </c:pt>
              </c:strCache>
            </c:strRef>
          </c:tx>
          <c:spPr>
            <a:ln w="38100" cap="rnd">
              <a:solidFill>
                <a:srgbClr val="753577"/>
              </a:solidFill>
              <a:prstDash val="solid"/>
              <a:round/>
            </a:ln>
            <a:effectLst/>
          </c:spPr>
          <c:marker>
            <c:symbol val="none"/>
          </c:marker>
          <c:cat>
            <c:numRef>
              <c:f>'24.'!$A$8:$A$37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'24.'!$D$8:$D$37</c:f>
              <c:numCache>
                <c:formatCode>0</c:formatCode>
                <c:ptCount val="30"/>
                <c:pt idx="0">
                  <c:v>61.888218699999996</c:v>
                </c:pt>
                <c:pt idx="1">
                  <c:v>64.39650420000001</c:v>
                </c:pt>
                <c:pt idx="2">
                  <c:v>62.973955199999999</c:v>
                </c:pt>
                <c:pt idx="3">
                  <c:v>62.521837900000001</c:v>
                </c:pt>
                <c:pt idx="4">
                  <c:v>62.764871099999993</c:v>
                </c:pt>
                <c:pt idx="5">
                  <c:v>61.735431599999998</c:v>
                </c:pt>
                <c:pt idx="6">
                  <c:v>60.853761500000005</c:v>
                </c:pt>
                <c:pt idx="7">
                  <c:v>63.033887800000002</c:v>
                </c:pt>
                <c:pt idx="8">
                  <c:v>60.034595500000002</c:v>
                </c:pt>
                <c:pt idx="9">
                  <c:v>59.723450800000002</c:v>
                </c:pt>
                <c:pt idx="10">
                  <c:v>59.447917500000003</c:v>
                </c:pt>
                <c:pt idx="11">
                  <c:v>59.967046300000007</c:v>
                </c:pt>
                <c:pt idx="12">
                  <c:v>63.5938953</c:v>
                </c:pt>
                <c:pt idx="13">
                  <c:v>64.055796099999995</c:v>
                </c:pt>
                <c:pt idx="14">
                  <c:v>62.452224599999994</c:v>
                </c:pt>
                <c:pt idx="15">
                  <c:v>63.032750499999999</c:v>
                </c:pt>
                <c:pt idx="16">
                  <c:v>61.266733699999996</c:v>
                </c:pt>
                <c:pt idx="17">
                  <c:v>60.740661799999998</c:v>
                </c:pt>
                <c:pt idx="18">
                  <c:v>59.811410099999996</c:v>
                </c:pt>
                <c:pt idx="19">
                  <c:v>59.568745499999999</c:v>
                </c:pt>
                <c:pt idx="20">
                  <c:v>63.605014199999999</c:v>
                </c:pt>
                <c:pt idx="21">
                  <c:v>61.645673300000006</c:v>
                </c:pt>
                <c:pt idx="22">
                  <c:v>59.267134499999997</c:v>
                </c:pt>
                <c:pt idx="23">
                  <c:v>58.913886299999994</c:v>
                </c:pt>
                <c:pt idx="24">
                  <c:v>60.236009999999993</c:v>
                </c:pt>
                <c:pt idx="25">
                  <c:v>59.510368999999997</c:v>
                </c:pt>
                <c:pt idx="26">
                  <c:v>58.877913400000004</c:v>
                </c:pt>
                <c:pt idx="27">
                  <c:v>61.216674900000001</c:v>
                </c:pt>
                <c:pt idx="28">
                  <c:v>53.378658800000004</c:v>
                </c:pt>
                <c:pt idx="29">
                  <c:v>54.591808</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9.5510956047807488E-3"/>
          <c:y val="0.87215742622270764"/>
          <c:w val="0.75149277580522778"/>
          <c:h val="0.12784257377729238"/>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'25.'!$B$7</c:f>
              <c:strCache>
                <c:ptCount val="1"/>
                <c:pt idx="0">
                  <c:v>Totalt</c:v>
                </c:pt>
              </c:strCache>
            </c:strRef>
          </c:tx>
          <c:spPr>
            <a:ln w="38100" cap="sq">
              <a:solidFill>
                <a:srgbClr val="006A7D"/>
              </a:solidFill>
              <a:prstDash val="solid"/>
              <a:round/>
            </a:ln>
            <a:effectLst/>
          </c:spPr>
          <c:marker>
            <c:symbol val="none"/>
          </c:marker>
          <c:cat>
            <c:numRef>
              <c:f>'25.'!$A$8:$A$37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'25.'!$B$8:$B$37</c:f>
              <c:numCache>
                <c:formatCode>#,##0</c:formatCode>
                <c:ptCount val="30"/>
                <c:pt idx="0">
                  <c:v>58.086640795859005</c:v>
                </c:pt>
                <c:pt idx="1">
                  <c:v>60.012899211521805</c:v>
                </c:pt>
                <c:pt idx="2">
                  <c:v>61.876578958716507</c:v>
                </c:pt>
                <c:pt idx="3">
                  <c:v>71.631465547150697</c:v>
                </c:pt>
                <c:pt idx="4">
                  <c:v>74.104420296922697</c:v>
                </c:pt>
                <c:pt idx="5">
                  <c:v>78.053157014000902</c:v>
                </c:pt>
                <c:pt idx="6">
                  <c:v>82.257149144097795</c:v>
                </c:pt>
                <c:pt idx="7">
                  <c:v>87.059606040064011</c:v>
                </c:pt>
                <c:pt idx="8">
                  <c:v>80.84702541903799</c:v>
                </c:pt>
                <c:pt idx="9">
                  <c:v>97.213234238212408</c:v>
                </c:pt>
                <c:pt idx="10">
                  <c:v>106.30785621555731</c:v>
                </c:pt>
                <c:pt idx="11">
                  <c:v>113.6186131077894</c:v>
                </c:pt>
                <c:pt idx="12">
                  <c:v>117.48348843392439</c:v>
                </c:pt>
                <c:pt idx="13">
                  <c:v>125.74681250861831</c:v>
                </c:pt>
                <c:pt idx="14">
                  <c:v>141.17236265366049</c:v>
                </c:pt>
                <c:pt idx="15">
                  <c:v>148.7074105778272</c:v>
                </c:pt>
                <c:pt idx="16">
                  <c:v>153.5785631874441</c:v>
                </c:pt>
                <c:pt idx="17">
                  <c:v>165.11298919930519</c:v>
                </c:pt>
                <c:pt idx="18">
                  <c:v>173.21489628311011</c:v>
                </c:pt>
                <c:pt idx="19">
                  <c:v>185.08132408471852</c:v>
                </c:pt>
                <c:pt idx="20">
                  <c:v>180.6212246660528</c:v>
                </c:pt>
                <c:pt idx="21">
                  <c:v>186.34717779492243</c:v>
                </c:pt>
                <c:pt idx="22">
                  <c:v>188.064673003015</c:v>
                </c:pt>
                <c:pt idx="23">
                  <c:v>197.26391075248961</c:v>
                </c:pt>
                <c:pt idx="24">
                  <c:v>206.03597280725847</c:v>
                </c:pt>
                <c:pt idx="25">
                  <c:v>218.51254275581528</c:v>
                </c:pt>
                <c:pt idx="26">
                  <c:v>225.753865980553</c:v>
                </c:pt>
                <c:pt idx="27">
                  <c:v>277.20949919446025</c:v>
                </c:pt>
                <c:pt idx="28">
                  <c:v>285.70837139743043</c:v>
                </c:pt>
                <c:pt idx="29">
                  <c:v>301.7343695773925</c:v>
                </c:pt>
              </c:numCache>
            </c:numRef>
          </c:val>
          <c:smooth val="0"/>
          <c:extLst>
            <c:ext xmlns:c16="http://schemas.microsoft.com/office/drawing/2014/chart" uri="{C3380CC4-5D6E-409C-BE32-E72D297353CC}">
              <c16:uniqueId val="{00000000-D253-4146-9435-C728EC832A93}"/>
            </c:ext>
          </c:extLst>
        </c:ser>
        <c:ser>
          <c:idx val="1"/>
          <c:order val="1"/>
          <c:tx>
            <c:strRef>
              <c:f>'25.'!$C$7</c:f>
              <c:strCache>
                <c:ptCount val="1"/>
                <c:pt idx="0">
                  <c:v>Företag</c:v>
                </c:pt>
              </c:strCache>
            </c:strRef>
          </c:tx>
          <c:spPr>
            <a:ln w="38100" cap="sq">
              <a:solidFill>
                <a:srgbClr val="6E2B62"/>
              </a:solidFill>
              <a:prstDash val="solid"/>
              <a:round/>
            </a:ln>
            <a:effectLst/>
          </c:spPr>
          <c:marker>
            <c:symbol val="none"/>
          </c:marker>
          <c:cat>
            <c:numRef>
              <c:f>'25.'!$A$8:$A$37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'25.'!$C$8:$C$37</c:f>
              <c:numCache>
                <c:formatCode>#,##0</c:formatCode>
                <c:ptCount val="30"/>
                <c:pt idx="0">
                  <c:v>4.4659056543099993</c:v>
                </c:pt>
                <c:pt idx="1">
                  <c:v>4.1552592601200002</c:v>
                </c:pt>
                <c:pt idx="2">
                  <c:v>4.6033843841499005</c:v>
                </c:pt>
                <c:pt idx="3">
                  <c:v>6.3944368482726999</c:v>
                </c:pt>
                <c:pt idx="4">
                  <c:v>7.7012047938540995</c:v>
                </c:pt>
                <c:pt idx="5">
                  <c:v>9.1333286178427997</c:v>
                </c:pt>
                <c:pt idx="6">
                  <c:v>8.8210639669702022</c:v>
                </c:pt>
                <c:pt idx="7">
                  <c:v>10.032738544254599</c:v>
                </c:pt>
                <c:pt idx="8">
                  <c:v>11.0431704236413</c:v>
                </c:pt>
                <c:pt idx="9">
                  <c:v>12.492141344816199</c:v>
                </c:pt>
                <c:pt idx="10">
                  <c:v>13.403507593439899</c:v>
                </c:pt>
                <c:pt idx="11">
                  <c:v>15.840841943129401</c:v>
                </c:pt>
                <c:pt idx="12">
                  <c:v>15.299365291897502</c:v>
                </c:pt>
                <c:pt idx="13">
                  <c:v>16.4842056195601</c:v>
                </c:pt>
                <c:pt idx="14">
                  <c:v>22.801105923753102</c:v>
                </c:pt>
                <c:pt idx="15">
                  <c:v>23.671436349793801</c:v>
                </c:pt>
                <c:pt idx="16">
                  <c:v>24.606887238233501</c:v>
                </c:pt>
                <c:pt idx="17">
                  <c:v>26.2318609664703</c:v>
                </c:pt>
                <c:pt idx="18">
                  <c:v>27.3479870212165</c:v>
                </c:pt>
                <c:pt idx="19">
                  <c:v>27.974383528193599</c:v>
                </c:pt>
                <c:pt idx="20">
                  <c:v>28.243346904402397</c:v>
                </c:pt>
                <c:pt idx="21">
                  <c:v>28.0013313792087</c:v>
                </c:pt>
                <c:pt idx="22">
                  <c:v>28.897400366315598</c:v>
                </c:pt>
                <c:pt idx="23">
                  <c:v>31.223162256054398</c:v>
                </c:pt>
                <c:pt idx="24">
                  <c:v>32.298726252026597</c:v>
                </c:pt>
                <c:pt idx="25">
                  <c:v>33.745690142342802</c:v>
                </c:pt>
                <c:pt idx="26">
                  <c:v>35.747661064585095</c:v>
                </c:pt>
                <c:pt idx="27">
                  <c:v>37.450233912116907</c:v>
                </c:pt>
                <c:pt idx="28">
                  <c:v>39.230933388607298</c:v>
                </c:pt>
                <c:pt idx="29">
                  <c:v>43.219421638034305</c:v>
                </c:pt>
              </c:numCache>
            </c:numRef>
          </c:val>
          <c:smooth val="0"/>
          <c:extLst>
            <c:ext xmlns:c16="http://schemas.microsoft.com/office/drawing/2014/chart" uri="{C3380CC4-5D6E-409C-BE32-E72D297353CC}">
              <c16:uniqueId val="{00000001-D253-4146-9435-C728EC832A93}"/>
            </c:ext>
          </c:extLst>
        </c:ser>
        <c:ser>
          <c:idx val="2"/>
          <c:order val="2"/>
          <c:tx>
            <c:strRef>
              <c:f>'25.'!$D$7</c:f>
              <c:strCache>
                <c:ptCount val="1"/>
                <c:pt idx="0">
                  <c:v>Hushåll - Konsumtionskrediter</c:v>
                </c:pt>
              </c:strCache>
            </c:strRef>
          </c:tx>
          <c:spPr>
            <a:ln w="38100" cap="rnd">
              <a:solidFill>
                <a:srgbClr val="FFC000"/>
              </a:solidFill>
              <a:prstDash val="solid"/>
              <a:round/>
            </a:ln>
            <a:effectLst/>
          </c:spPr>
          <c:marker>
            <c:symbol val="none"/>
          </c:marker>
          <c:cat>
            <c:numRef>
              <c:f>'25.'!$A$8:$A$37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'25.'!$D$8:$D$37</c:f>
              <c:numCache>
                <c:formatCode>#,##0</c:formatCode>
                <c:ptCount val="30"/>
                <c:pt idx="0">
                  <c:v>36.2243538177893</c:v>
                </c:pt>
                <c:pt idx="1">
                  <c:v>37.620107658436908</c:v>
                </c:pt>
                <c:pt idx="2">
                  <c:v>38.747151735793203</c:v>
                </c:pt>
                <c:pt idx="3">
                  <c:v>64.154270799928895</c:v>
                </c:pt>
                <c:pt idx="4">
                  <c:v>65.296908664568093</c:v>
                </c:pt>
                <c:pt idx="5">
                  <c:v>68.307450538702298</c:v>
                </c:pt>
                <c:pt idx="6">
                  <c:v>72.796576524081487</c:v>
                </c:pt>
                <c:pt idx="7">
                  <c:v>76.344621221325596</c:v>
                </c:pt>
                <c:pt idx="8">
                  <c:v>69.103192358237195</c:v>
                </c:pt>
                <c:pt idx="9">
                  <c:v>83.996629828030592</c:v>
                </c:pt>
                <c:pt idx="10">
                  <c:v>92.145281360846099</c:v>
                </c:pt>
                <c:pt idx="11">
                  <c:v>97.006404251673999</c:v>
                </c:pt>
                <c:pt idx="12">
                  <c:v>98.293954415934806</c:v>
                </c:pt>
                <c:pt idx="13">
                  <c:v>104.0384710218067</c:v>
                </c:pt>
                <c:pt idx="14">
                  <c:v>108.00416712235969</c:v>
                </c:pt>
                <c:pt idx="15">
                  <c:v>114.9096259487208</c:v>
                </c:pt>
                <c:pt idx="16">
                  <c:v>119.509841049998</c:v>
                </c:pt>
                <c:pt idx="17">
                  <c:v>127.1410431472934</c:v>
                </c:pt>
                <c:pt idx="18">
                  <c:v>132.0550002344703</c:v>
                </c:pt>
                <c:pt idx="19">
                  <c:v>145.1404976403436</c:v>
                </c:pt>
                <c:pt idx="20">
                  <c:v>140.2975962641938</c:v>
                </c:pt>
                <c:pt idx="21">
                  <c:v>149.4453074715976</c:v>
                </c:pt>
                <c:pt idx="22">
                  <c:v>149.85789575817108</c:v>
                </c:pt>
                <c:pt idx="23">
                  <c:v>131.63951122822598</c:v>
                </c:pt>
                <c:pt idx="24">
                  <c:v>144.7058334896229</c:v>
                </c:pt>
                <c:pt idx="25">
                  <c:v>173.81908042966219</c:v>
                </c:pt>
                <c:pt idx="26">
                  <c:v>178.43458872600741</c:v>
                </c:pt>
                <c:pt idx="27">
                  <c:v>227.27469907744839</c:v>
                </c:pt>
                <c:pt idx="28">
                  <c:v>232.21711291808441</c:v>
                </c:pt>
                <c:pt idx="29">
                  <c:v>243.2090221822699</c:v>
                </c:pt>
              </c:numCache>
            </c:numRef>
          </c:val>
          <c:smooth val="0"/>
          <c:extLst>
            <c:ext xmlns:c16="http://schemas.microsoft.com/office/drawing/2014/chart" uri="{C3380CC4-5D6E-409C-BE32-E72D297353CC}">
              <c16:uniqueId val="{00000002-D253-4146-9435-C728EC832A9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'26.'!$B$7</c:f>
              <c:strCache>
                <c:ptCount val="1"/>
                <c:pt idx="0">
                  <c:v>Räntenettomarginal</c:v>
                </c:pt>
              </c:strCache>
            </c:strRef>
          </c:tx>
          <c:spPr>
            <a:ln w="38100" cap="sq">
              <a:solidFill>
                <a:srgbClr val="006A7D"/>
              </a:solidFill>
              <a:prstDash val="solid"/>
              <a:round/>
            </a:ln>
            <a:effectLst/>
          </c:spPr>
          <c:marker>
            <c:symbol val="none"/>
          </c:marker>
          <c:cat>
            <c:numRef>
              <c:f>'26.'!$A$8:$A$37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'26.'!$B$8:$B$37</c:f>
              <c:numCache>
                <c:formatCode>0</c:formatCode>
                <c:ptCount val="30"/>
                <c:pt idx="0">
                  <c:v>7.0476479298687238</c:v>
                </c:pt>
                <c:pt idx="1">
                  <c:v>7.1955424484196824</c:v>
                </c:pt>
                <c:pt idx="2">
                  <c:v>7.6166451425369708</c:v>
                </c:pt>
                <c:pt idx="3">
                  <c:v>7.7834311201751643</c:v>
                </c:pt>
                <c:pt idx="4">
                  <c:v>7.4127597077661473</c:v>
                </c:pt>
                <c:pt idx="5">
                  <c:v>7.4471124216564055</c:v>
                </c:pt>
                <c:pt idx="6">
                  <c:v>7.392987866558502</c:v>
                </c:pt>
                <c:pt idx="7">
                  <c:v>7.4113875406116874</c:v>
                </c:pt>
                <c:pt idx="8">
                  <c:v>7.205462567150299</c:v>
                </c:pt>
                <c:pt idx="9">
                  <c:v>7.2392856150932303</c:v>
                </c:pt>
                <c:pt idx="10">
                  <c:v>7.1710014413716188</c:v>
                </c:pt>
                <c:pt idx="11">
                  <c:v>7.2593518754958648</c:v>
                </c:pt>
                <c:pt idx="12">
                  <c:v>6.9223726109202506</c:v>
                </c:pt>
                <c:pt idx="13">
                  <c:v>7.1226366596882658</c:v>
                </c:pt>
                <c:pt idx="14">
                  <c:v>6.6710223030951283</c:v>
                </c:pt>
                <c:pt idx="15">
                  <c:v>6.7220125461695011</c:v>
                </c:pt>
                <c:pt idx="16">
                  <c:v>6.7925133849919881</c:v>
                </c:pt>
                <c:pt idx="17">
                  <c:v>6.7959129276690806</c:v>
                </c:pt>
                <c:pt idx="18">
                  <c:v>6.6938645345564058</c:v>
                </c:pt>
                <c:pt idx="19">
                  <c:v>6.6528907179372254</c:v>
                </c:pt>
                <c:pt idx="20">
                  <c:v>6.1381835628853922</c:v>
                </c:pt>
                <c:pt idx="21">
                  <c:v>6.123235340575282</c:v>
                </c:pt>
                <c:pt idx="22">
                  <c:v>5.8721710614512102</c:v>
                </c:pt>
                <c:pt idx="23">
                  <c:v>5.9137403027091793</c:v>
                </c:pt>
                <c:pt idx="24">
                  <c:v>5.4798319080626161</c:v>
                </c:pt>
                <c:pt idx="25">
                  <c:v>5.5857787403871342</c:v>
                </c:pt>
                <c:pt idx="26">
                  <c:v>5.5787731299586563</c:v>
                </c:pt>
                <c:pt idx="27">
                  <c:v>5.266492366702427</c:v>
                </c:pt>
                <c:pt idx="28">
                  <c:v>5.4640671350161281</c:v>
                </c:pt>
                <c:pt idx="29">
                  <c:v>5.4456791895038741</c:v>
                </c:pt>
              </c:numCache>
            </c:numRef>
          </c:val>
          <c:smooth val="0"/>
          <c:extLst>
            <c:ext xmlns:c16="http://schemas.microsoft.com/office/drawing/2014/chart" uri="{C3380CC4-5D6E-409C-BE32-E72D297353CC}">
              <c16:uniqueId val="{00000000-27C1-4AD4-8609-293EC0088602}"/>
            </c:ext>
          </c:extLst>
        </c:ser>
        <c:ser>
          <c:idx val="1"/>
          <c:order val="1"/>
          <c:tx>
            <c:strRef>
              <c:f>'26.'!$C$7</c:f>
              <c:strCache>
                <c:ptCount val="1"/>
                <c:pt idx="0">
                  <c:v>Andel problemlån</c:v>
                </c:pt>
              </c:strCache>
            </c:strRef>
          </c:tx>
          <c:spPr>
            <a:ln w="38100" cap="sq">
              <a:solidFill>
                <a:srgbClr val="F8971D"/>
              </a:solidFill>
              <a:prstDash val="solid"/>
              <a:round/>
            </a:ln>
            <a:effectLst/>
          </c:spPr>
          <c:marker>
            <c:symbol val="none"/>
          </c:marker>
          <c:cat>
            <c:numRef>
              <c:f>'26.'!$A$8:$A$37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'26.'!$C$8:$C$37</c:f>
              <c:numCache>
                <c:formatCode>0</c:formatCode>
                <c:ptCount val="30"/>
                <c:pt idx="0">
                  <c:v>9.6774762004963453</c:v>
                </c:pt>
                <c:pt idx="1">
                  <c:v>9.7908635671862552</c:v>
                </c:pt>
                <c:pt idx="2">
                  <c:v>9.26825087795903</c:v>
                </c:pt>
                <c:pt idx="3">
                  <c:v>8.929400693568299</c:v>
                </c:pt>
                <c:pt idx="4">
                  <c:v>9.1304907751247288</c:v>
                </c:pt>
                <c:pt idx="5">
                  <c:v>9.0814084561011637</c:v>
                </c:pt>
                <c:pt idx="6">
                  <c:v>9.24423367443781</c:v>
                </c:pt>
                <c:pt idx="7">
                  <c:v>8.3897362386487409</c:v>
                </c:pt>
                <c:pt idx="8">
                  <c:v>8.4406201737944677</c:v>
                </c:pt>
                <c:pt idx="9">
                  <c:v>9.464110970404553</c:v>
                </c:pt>
                <c:pt idx="10">
                  <c:v>10.11619182215931</c:v>
                </c:pt>
                <c:pt idx="11">
                  <c:v>9.8559345591907395</c:v>
                </c:pt>
                <c:pt idx="12">
                  <c:v>10.60094580084874</c:v>
                </c:pt>
                <c:pt idx="13">
                  <c:v>11.372292468162239</c:v>
                </c:pt>
                <c:pt idx="14">
                  <c:v>10.280393725382929</c:v>
                </c:pt>
                <c:pt idx="15">
                  <c:v>10.646322506541768</c:v>
                </c:pt>
                <c:pt idx="16">
                  <c:v>9.4768526275127698</c:v>
                </c:pt>
                <c:pt idx="17">
                  <c:v>10.579176330768336</c:v>
                </c:pt>
                <c:pt idx="18">
                  <c:v>10.48123147869145</c:v>
                </c:pt>
                <c:pt idx="19">
                  <c:v>10.155552788932786</c:v>
                </c:pt>
                <c:pt idx="20">
                  <c:v>11.188017210015094</c:v>
                </c:pt>
                <c:pt idx="21">
                  <c:v>10.902016725096193</c:v>
                </c:pt>
                <c:pt idx="22">
                  <c:v>10.66430293094125</c:v>
                </c:pt>
                <c:pt idx="23">
                  <c:v>9.9927864770945014</c:v>
                </c:pt>
                <c:pt idx="24">
                  <c:v>9.7367973773239935</c:v>
                </c:pt>
                <c:pt idx="25">
                  <c:v>10.056858095603507</c:v>
                </c:pt>
                <c:pt idx="26">
                  <c:v>9.9146889924038923</c:v>
                </c:pt>
                <c:pt idx="27">
                  <c:v>10.602447368063544</c:v>
                </c:pt>
                <c:pt idx="28">
                  <c:v>10.656090334279348</c:v>
                </c:pt>
                <c:pt idx="29">
                  <c:v>9.9812341871555148</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4"/>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23463475642464E-2"/>
          <c:y val="6.0319883236637437E-2"/>
          <c:w val="0.94310906193078325"/>
          <c:h val="0.75353124999999999"/>
        </c:manualLayout>
      </c:layout>
      <c:lineChart>
        <c:grouping val="standard"/>
        <c:varyColors val="0"/>
        <c:ser>
          <c:idx val="2"/>
          <c:order val="0"/>
          <c:tx>
            <c:strRef>
              <c:f>'27.'!$B$7</c:f>
              <c:strCache>
                <c:ptCount val="1"/>
                <c:pt idx="0">
                  <c:v>Provisionsnetto</c:v>
                </c:pt>
              </c:strCache>
            </c:strRef>
          </c:tx>
          <c:spPr>
            <a:ln w="38100" cap="sq">
              <a:solidFill>
                <a:srgbClr val="006A7D"/>
              </a:solidFill>
              <a:prstDash val="solid"/>
              <a:round/>
            </a:ln>
            <a:effectLst/>
          </c:spPr>
          <c:marker>
            <c:symbol val="none"/>
          </c:marker>
          <c:cat>
            <c:numRef>
              <c:f>'27.'!$A$8:$A$37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'27.'!$B$8:$B$37</c:f>
              <c:numCache>
                <c:formatCode>0</c:formatCode>
                <c:ptCount val="30"/>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pt idx="21">
                  <c:v>168.07558959493599</c:v>
                </c:pt>
                <c:pt idx="22">
                  <c:v>177.95828128075499</c:v>
                </c:pt>
                <c:pt idx="23">
                  <c:v>201.394203838782</c:v>
                </c:pt>
                <c:pt idx="24">
                  <c:v>332.50092577822414</c:v>
                </c:pt>
                <c:pt idx="25">
                  <c:v>317.18242421306934</c:v>
                </c:pt>
                <c:pt idx="26">
                  <c:v>290.8</c:v>
                </c:pt>
                <c:pt idx="27">
                  <c:v>291.10000000000002</c:v>
                </c:pt>
                <c:pt idx="28">
                  <c:v>239</c:v>
                </c:pt>
                <c:pt idx="29">
                  <c:v>216</c:v>
                </c:pt>
              </c:numCache>
            </c:numRef>
          </c:val>
          <c:smooth val="0"/>
          <c:extLst>
            <c:ext xmlns:c16="http://schemas.microsoft.com/office/drawing/2014/chart" uri="{C3380CC4-5D6E-409C-BE32-E72D297353CC}">
              <c16:uniqueId val="{00000000-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40"/>
          <c:min val="7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3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'28.'!$B$7</c:f>
              <c:strCache>
                <c:ptCount val="1"/>
                <c:pt idx="0">
                  <c:v>Avkastning på eget kapital</c:v>
                </c:pt>
              </c:strCache>
            </c:strRef>
          </c:tx>
          <c:spPr>
            <a:ln w="38100" cap="sq">
              <a:solidFill>
                <a:srgbClr val="006A7D"/>
              </a:solidFill>
              <a:prstDash val="solid"/>
              <a:round/>
            </a:ln>
            <a:effectLst/>
          </c:spPr>
          <c:marker>
            <c:symbol val="none"/>
          </c:marker>
          <c:cat>
            <c:numRef>
              <c:f>'28.'!$A$8:$A$37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'28.'!$B$8:$B$37</c:f>
              <c:numCache>
                <c:formatCode>0</c:formatCode>
                <c:ptCount val="30"/>
                <c:pt idx="0">
                  <c:v>20.232151010999264</c:v>
                </c:pt>
                <c:pt idx="1">
                  <c:v>17.421936567465313</c:v>
                </c:pt>
                <c:pt idx="2">
                  <c:v>15.111500226081182</c:v>
                </c:pt>
                <c:pt idx="3">
                  <c:v>18.600923838827505</c:v>
                </c:pt>
                <c:pt idx="4">
                  <c:v>11.543462709636891</c:v>
                </c:pt>
                <c:pt idx="5">
                  <c:v>21.154765362166</c:v>
                </c:pt>
                <c:pt idx="6">
                  <c:v>16.848514272981785</c:v>
                </c:pt>
                <c:pt idx="7">
                  <c:v>20.970563505547034</c:v>
                </c:pt>
                <c:pt idx="8">
                  <c:v>16.321046210413662</c:v>
                </c:pt>
                <c:pt idx="9">
                  <c:v>15.67464209694471</c:v>
                </c:pt>
                <c:pt idx="10">
                  <c:v>13.213799660476155</c:v>
                </c:pt>
                <c:pt idx="11">
                  <c:v>16.269971708882018</c:v>
                </c:pt>
                <c:pt idx="12">
                  <c:v>15.010565089153104</c:v>
                </c:pt>
                <c:pt idx="13">
                  <c:v>14.230894228949383</c:v>
                </c:pt>
                <c:pt idx="14">
                  <c:v>12.69855782296408</c:v>
                </c:pt>
                <c:pt idx="15">
                  <c:v>14.080775548250005</c:v>
                </c:pt>
                <c:pt idx="16">
                  <c:v>25.758638586522153</c:v>
                </c:pt>
                <c:pt idx="17">
                  <c:v>21.843283564499078</c:v>
                </c:pt>
                <c:pt idx="18">
                  <c:v>19.124848634265518</c:v>
                </c:pt>
                <c:pt idx="19">
                  <c:v>23.182196518971985</c:v>
                </c:pt>
                <c:pt idx="20">
                  <c:v>29.091570161797875</c:v>
                </c:pt>
                <c:pt idx="21">
                  <c:v>29.205279279690053</c:v>
                </c:pt>
                <c:pt idx="22">
                  <c:v>28.206694052723254</c:v>
                </c:pt>
                <c:pt idx="23">
                  <c:v>32.010024855548593</c:v>
                </c:pt>
                <c:pt idx="24">
                  <c:v>54.330445839808505</c:v>
                </c:pt>
                <c:pt idx="25">
                  <c:v>49.247900238358675</c:v>
                </c:pt>
                <c:pt idx="26">
                  <c:v>42.822311133363229</c:v>
                </c:pt>
                <c:pt idx="27">
                  <c:v>47.683782536950282</c:v>
                </c:pt>
                <c:pt idx="28">
                  <c:v>23.849941791439928</c:v>
                </c:pt>
                <c:pt idx="29">
                  <c:v>20.910824970738009</c:v>
                </c:pt>
              </c:numCache>
            </c:numRef>
          </c:val>
          <c:smooth val="0"/>
          <c:extLst>
            <c:ext xmlns:c16="http://schemas.microsoft.com/office/drawing/2014/chart" uri="{C3380CC4-5D6E-409C-BE32-E72D297353CC}">
              <c16:uniqueId val="{00000000-E9B8-4B0A-9AC7-7CDE4C8A9F32}"/>
            </c:ext>
          </c:extLst>
        </c:ser>
        <c:ser>
          <c:idx val="1"/>
          <c:order val="1"/>
          <c:tx>
            <c:strRef>
              <c:f>'28.'!$C$7</c:f>
              <c:strCache>
                <c:ptCount val="1"/>
                <c:pt idx="0">
                  <c:v>Avkastning på eget kapital, glidande medelvärde</c:v>
                </c:pt>
              </c:strCache>
            </c:strRef>
          </c:tx>
          <c:spPr>
            <a:ln w="38100" cap="rnd">
              <a:solidFill>
                <a:srgbClr val="006A7D"/>
              </a:solidFill>
              <a:prstDash val="dash"/>
              <a:round/>
            </a:ln>
            <a:effectLst/>
          </c:spPr>
          <c:marker>
            <c:symbol val="none"/>
          </c:marker>
          <c:cat>
            <c:numRef>
              <c:f>'28.'!$A$8:$A$37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'28.'!$C$8:$C$37</c:f>
              <c:numCache>
                <c:formatCode>0</c:formatCode>
                <c:ptCount val="30"/>
                <c:pt idx="0">
                  <c:v>20.232151010999264</c:v>
                </c:pt>
                <c:pt idx="1">
                  <c:v>18.827043789232288</c:v>
                </c:pt>
                <c:pt idx="2">
                  <c:v>17.588529268181919</c:v>
                </c:pt>
                <c:pt idx="3">
                  <c:v>17.841627910843314</c:v>
                </c:pt>
                <c:pt idx="4">
                  <c:v>15.669455835502722</c:v>
                </c:pt>
                <c:pt idx="5">
                  <c:v>16.602663034177894</c:v>
                </c:pt>
                <c:pt idx="6">
                  <c:v>17.036916545903047</c:v>
                </c:pt>
                <c:pt idx="7">
                  <c:v>17.629326462582927</c:v>
                </c:pt>
                <c:pt idx="8">
                  <c:v>18.82372233777712</c:v>
                </c:pt>
                <c:pt idx="9">
                  <c:v>17.4536915214718</c:v>
                </c:pt>
                <c:pt idx="10">
                  <c:v>16.545012868345388</c:v>
                </c:pt>
                <c:pt idx="11">
                  <c:v>15.369864919179136</c:v>
                </c:pt>
                <c:pt idx="12">
                  <c:v>15.042244638863997</c:v>
                </c:pt>
                <c:pt idx="13">
                  <c:v>14.681307671865165</c:v>
                </c:pt>
                <c:pt idx="14">
                  <c:v>14.552497212487147</c:v>
                </c:pt>
                <c:pt idx="15">
                  <c:v>14.005198172329141</c:v>
                </c:pt>
                <c:pt idx="16">
                  <c:v>16.692216546671403</c:v>
                </c:pt>
                <c:pt idx="17">
                  <c:v>18.59531388055883</c:v>
                </c:pt>
                <c:pt idx="18">
                  <c:v>20.201886583384187</c:v>
                </c:pt>
                <c:pt idx="19">
                  <c:v>22.477241826064684</c:v>
                </c:pt>
                <c:pt idx="20">
                  <c:v>23.310474719883615</c:v>
                </c:pt>
                <c:pt idx="21">
                  <c:v>25.150973648681358</c:v>
                </c:pt>
                <c:pt idx="22">
                  <c:v>27.421435003295791</c:v>
                </c:pt>
                <c:pt idx="23">
                  <c:v>29.628392087439945</c:v>
                </c:pt>
                <c:pt idx="24">
                  <c:v>35.938111006942606</c:v>
                </c:pt>
                <c:pt idx="25">
                  <c:v>40.948766246609758</c:v>
                </c:pt>
                <c:pt idx="26">
                  <c:v>44.602670516769749</c:v>
                </c:pt>
                <c:pt idx="27">
                  <c:v>48.521109937120173</c:v>
                </c:pt>
                <c:pt idx="28">
                  <c:v>40.900983925028029</c:v>
                </c:pt>
                <c:pt idx="29">
                  <c:v>33.816715108122864</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61144413799587E-2"/>
          <c:y val="5.8228443886856579E-2"/>
          <c:w val="0.94310906193078325"/>
          <c:h val="0.75353124999999999"/>
        </c:manualLayout>
      </c:layout>
      <c:lineChart>
        <c:grouping val="standard"/>
        <c:varyColors val="0"/>
        <c:ser>
          <c:idx val="2"/>
          <c:order val="0"/>
          <c:tx>
            <c:strRef>
              <c:f>'29'!$B$7</c:f>
              <c:strCache>
                <c:ptCount val="1"/>
                <c:pt idx="0">
                  <c:v>Värdepappersbanker </c:v>
                </c:pt>
              </c:strCache>
            </c:strRef>
          </c:tx>
          <c:spPr>
            <a:ln w="38100" cap="sq">
              <a:solidFill>
                <a:srgbClr val="006A7D"/>
              </a:solidFill>
              <a:prstDash val="solid"/>
              <a:round/>
            </a:ln>
            <a:effectLst/>
          </c:spPr>
          <c:marker>
            <c:symbol val="none"/>
          </c:marker>
          <c:cat>
            <c:numRef>
              <c:f>'29'!$A$8:$A$37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'29'!$B$8:$B$37</c:f>
              <c:numCache>
                <c:formatCode>0</c:formatCode>
                <c:ptCount val="30"/>
                <c:pt idx="0">
                  <c:v>67.916424972524482</c:v>
                </c:pt>
                <c:pt idx="1">
                  <c:v>70.625361105478461</c:v>
                </c:pt>
                <c:pt idx="2">
                  <c:v>72.981111027391705</c:v>
                </c:pt>
                <c:pt idx="3">
                  <c:v>69.362751312359933</c:v>
                </c:pt>
                <c:pt idx="4">
                  <c:v>76.478401255695061</c:v>
                </c:pt>
                <c:pt idx="5">
                  <c:v>74.075345208780448</c:v>
                </c:pt>
                <c:pt idx="6">
                  <c:v>75.682231611670176</c:v>
                </c:pt>
                <c:pt idx="7">
                  <c:v>71.29587569434635</c:v>
                </c:pt>
                <c:pt idx="8">
                  <c:v>71.604514434123772</c:v>
                </c:pt>
                <c:pt idx="9">
                  <c:v>73.942956968512732</c:v>
                </c:pt>
                <c:pt idx="10">
                  <c:v>75.290047459508258</c:v>
                </c:pt>
                <c:pt idx="11">
                  <c:v>73.863192887695746</c:v>
                </c:pt>
                <c:pt idx="12">
                  <c:v>75.604894796472678</c:v>
                </c:pt>
                <c:pt idx="13">
                  <c:v>76.198031948834895</c:v>
                </c:pt>
                <c:pt idx="14">
                  <c:v>76.375106822221255</c:v>
                </c:pt>
                <c:pt idx="15">
                  <c:v>75.907246424525354</c:v>
                </c:pt>
                <c:pt idx="16">
                  <c:v>64.322057502009471</c:v>
                </c:pt>
                <c:pt idx="17">
                  <c:v>65.956470307789232</c:v>
                </c:pt>
                <c:pt idx="18">
                  <c:v>66.649515155627526</c:v>
                </c:pt>
                <c:pt idx="19">
                  <c:v>64.559289358720036</c:v>
                </c:pt>
                <c:pt idx="20">
                  <c:v>54.495533080032502</c:v>
                </c:pt>
                <c:pt idx="21">
                  <c:v>53.988147805356903</c:v>
                </c:pt>
                <c:pt idx="22">
                  <c:v>53.051569544073772</c:v>
                </c:pt>
                <c:pt idx="23">
                  <c:v>51.83905853227472</c:v>
                </c:pt>
                <c:pt idx="24">
                  <c:v>38.796238945560169</c:v>
                </c:pt>
                <c:pt idx="25">
                  <c:v>42.87354421664628</c:v>
                </c:pt>
                <c:pt idx="26">
                  <c:v>43.793439930637874</c:v>
                </c:pt>
                <c:pt idx="27">
                  <c:v>41.688380750368324</c:v>
                </c:pt>
                <c:pt idx="28">
                  <c:v>48.628511455322652</c:v>
                </c:pt>
                <c:pt idx="29">
                  <c:v>55.616468472695168</c:v>
                </c:pt>
              </c:numCache>
            </c:numRef>
          </c:val>
          <c:smooth val="0"/>
          <c:extLst>
            <c:ext xmlns:c16="http://schemas.microsoft.com/office/drawing/2014/chart" uri="{C3380CC4-5D6E-409C-BE32-E72D297353CC}">
              <c16:uniqueId val="{00000000-0DED-464B-82D6-977361FF0853}"/>
            </c:ext>
          </c:extLst>
        </c:ser>
        <c:ser>
          <c:idx val="0"/>
          <c:order val="1"/>
          <c:tx>
            <c:strRef>
              <c:f>'29'!$C$7</c:f>
              <c:strCache>
                <c:ptCount val="1"/>
                <c:pt idx="0">
                  <c:v>Glidande medelvärde</c:v>
                </c:pt>
              </c:strCache>
            </c:strRef>
          </c:tx>
          <c:spPr>
            <a:ln w="28575" cap="rnd">
              <a:solidFill>
                <a:srgbClr val="006A7D"/>
              </a:solidFill>
              <a:prstDash val="dash"/>
              <a:round/>
            </a:ln>
            <a:effectLst/>
          </c:spPr>
          <c:marker>
            <c:symbol val="none"/>
          </c:marker>
          <c:cat>
            <c:numRef>
              <c:f>'29'!$A$8:$A$37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'29'!$C$8:$C$37</c:f>
              <c:numCache>
                <c:formatCode>0</c:formatCode>
                <c:ptCount val="30"/>
                <c:pt idx="0">
                  <c:v>67.916424972524482</c:v>
                </c:pt>
                <c:pt idx="1">
                  <c:v>69.270893039001464</c:v>
                </c:pt>
                <c:pt idx="2">
                  <c:v>70.507632368464883</c:v>
                </c:pt>
                <c:pt idx="3">
                  <c:v>70.221412104438642</c:v>
                </c:pt>
                <c:pt idx="4">
                  <c:v>72.361906175231297</c:v>
                </c:pt>
                <c:pt idx="5">
                  <c:v>73.22440220105679</c:v>
                </c:pt>
                <c:pt idx="6">
                  <c:v>73.899682347126401</c:v>
                </c:pt>
                <c:pt idx="7">
                  <c:v>74.382963442623009</c:v>
                </c:pt>
                <c:pt idx="8">
                  <c:v>73.164491737230179</c:v>
                </c:pt>
                <c:pt idx="9">
                  <c:v>73.131394677163257</c:v>
                </c:pt>
                <c:pt idx="10">
                  <c:v>73.033348639122778</c:v>
                </c:pt>
                <c:pt idx="11">
                  <c:v>73.675177937460134</c:v>
                </c:pt>
                <c:pt idx="12">
                  <c:v>74.675273028047343</c:v>
                </c:pt>
                <c:pt idx="13">
                  <c:v>75.239041773127894</c:v>
                </c:pt>
                <c:pt idx="14">
                  <c:v>75.510306613806151</c:v>
                </c:pt>
                <c:pt idx="15">
                  <c:v>76.021319998013539</c:v>
                </c:pt>
                <c:pt idx="16">
                  <c:v>73.200610674397751</c:v>
                </c:pt>
                <c:pt idx="17">
                  <c:v>70.640220264136332</c:v>
                </c:pt>
                <c:pt idx="18">
                  <c:v>68.208822347487896</c:v>
                </c:pt>
                <c:pt idx="19">
                  <c:v>65.37183308103657</c:v>
                </c:pt>
                <c:pt idx="20">
                  <c:v>62.915201975542317</c:v>
                </c:pt>
                <c:pt idx="21">
                  <c:v>59.923121349934235</c:v>
                </c:pt>
                <c:pt idx="22">
                  <c:v>56.523634947045799</c:v>
                </c:pt>
                <c:pt idx="23">
                  <c:v>53.343577240434477</c:v>
                </c:pt>
                <c:pt idx="24">
                  <c:v>49.418753706816389</c:v>
                </c:pt>
                <c:pt idx="25">
                  <c:v>46.640102809638734</c:v>
                </c:pt>
                <c:pt idx="26">
                  <c:v>44.325570406279759</c:v>
                </c:pt>
                <c:pt idx="27">
                  <c:v>41.787900960803157</c:v>
                </c:pt>
                <c:pt idx="28">
                  <c:v>44.245969088243783</c:v>
                </c:pt>
                <c:pt idx="29">
                  <c:v>47.431700152256006</c:v>
                </c:pt>
              </c:numCache>
            </c:numRef>
          </c:val>
          <c:smooth val="0"/>
          <c:extLst>
            <c:ext xmlns:c16="http://schemas.microsoft.com/office/drawing/2014/chart" uri="{C3380CC4-5D6E-409C-BE32-E72D297353CC}">
              <c16:uniqueId val="{00000000-9E64-4E77-A571-D4C375F1DED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3.4577861536797443E-3"/>
          <c:y val="0.87751314945594105"/>
          <c:w val="0.96456336933691589"/>
          <c:h val="0.1224868505440588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006A7D"/>
              </a:solidFill>
              <a:prstDash val="solid"/>
              <a:round/>
            </a:ln>
            <a:effectLst/>
          </c:spPr>
          <c:marker>
            <c:symbol val="none"/>
          </c:marker>
          <c:cat>
            <c:numRef>
              <c:f>'3.'!$A$8:$A$37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'3.'!$B$8:$B$37</c:f>
              <c:numCache>
                <c:formatCode>#,##0</c:formatCode>
                <c:ptCount val="30"/>
                <c:pt idx="0">
                  <c:v>5413.2988778845847</c:v>
                </c:pt>
                <c:pt idx="1">
                  <c:v>5487.3797495969957</c:v>
                </c:pt>
                <c:pt idx="2">
                  <c:v>5559.8210693147703</c:v>
                </c:pt>
                <c:pt idx="3">
                  <c:v>5636.8241916009674</c:v>
                </c:pt>
                <c:pt idx="4">
                  <c:v>5717.4557952258046</c:v>
                </c:pt>
                <c:pt idx="5">
                  <c:v>5893.9504462769146</c:v>
                </c:pt>
                <c:pt idx="6">
                  <c:v>6018.1046328649172</c:v>
                </c:pt>
                <c:pt idx="7">
                  <c:v>6057.7726856911058</c:v>
                </c:pt>
                <c:pt idx="8">
                  <c:v>6133.4086243145857</c:v>
                </c:pt>
                <c:pt idx="9">
                  <c:v>6230.7433407106209</c:v>
                </c:pt>
                <c:pt idx="10">
                  <c:v>6313.3006673476493</c:v>
                </c:pt>
                <c:pt idx="11">
                  <c:v>6386.3347097944406</c:v>
                </c:pt>
                <c:pt idx="12">
                  <c:v>6582.8082408939563</c:v>
                </c:pt>
                <c:pt idx="13">
                  <c:v>6787.7403040096879</c:v>
                </c:pt>
                <c:pt idx="14">
                  <c:v>6849.0173034611116</c:v>
                </c:pt>
                <c:pt idx="15">
                  <c:v>6892.4740514439045</c:v>
                </c:pt>
                <c:pt idx="16">
                  <c:v>7059.258999582672</c:v>
                </c:pt>
                <c:pt idx="17">
                  <c:v>7199.8597393016926</c:v>
                </c:pt>
                <c:pt idx="18">
                  <c:v>7264.9800160733785</c:v>
                </c:pt>
                <c:pt idx="19">
                  <c:v>7270.4576690350341</c:v>
                </c:pt>
                <c:pt idx="20">
                  <c:v>7425.82260378109</c:v>
                </c:pt>
                <c:pt idx="21">
                  <c:v>7401.0735883722891</c:v>
                </c:pt>
                <c:pt idx="22">
                  <c:v>7414.1903197479123</c:v>
                </c:pt>
                <c:pt idx="23">
                  <c:v>7382.6944191218472</c:v>
                </c:pt>
                <c:pt idx="24">
                  <c:v>7525.6298183000508</c:v>
                </c:pt>
                <c:pt idx="25">
                  <c:v>7596.4773688479117</c:v>
                </c:pt>
                <c:pt idx="26">
                  <c:v>7707.5008501811644</c:v>
                </c:pt>
                <c:pt idx="27">
                  <c:v>7677.9550340499582</c:v>
                </c:pt>
                <c:pt idx="28">
                  <c:v>7897.2884245475916</c:v>
                </c:pt>
                <c:pt idx="29">
                  <c:v>8084.0214002131706</c:v>
                </c:pt>
              </c:numCache>
            </c:numRef>
          </c:val>
          <c:smooth val="0"/>
          <c:extLst>
            <c:ext xmlns:c16="http://schemas.microsoft.com/office/drawing/2014/chart" uri="{C3380CC4-5D6E-409C-BE32-E72D297353CC}">
              <c16:uniqueId val="{00000000-612A-45C3-B7EF-D38F358B4283}"/>
            </c:ext>
          </c:extLst>
        </c:ser>
        <c:ser>
          <c:idx val="1"/>
          <c:order val="1"/>
          <c:tx>
            <c:strRef>
              <c:f>'3.'!$C$7</c:f>
              <c:strCache>
                <c:ptCount val="1"/>
                <c:pt idx="0">
                  <c:v>Hushåll - Bolån</c:v>
                </c:pt>
              </c:strCache>
            </c:strRef>
          </c:tx>
          <c:spPr>
            <a:ln w="38100" cap="sq">
              <a:solidFill>
                <a:srgbClr val="F8971D"/>
              </a:solidFill>
              <a:prstDash val="solid"/>
              <a:round/>
            </a:ln>
            <a:effectLst/>
          </c:spPr>
          <c:marker>
            <c:symbol val="none"/>
          </c:marker>
          <c:cat>
            <c:numRef>
              <c:f>'3.'!$A$8:$A$37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'3.'!$C$8:$C$37</c:f>
              <c:numCache>
                <c:formatCode>#,##0</c:formatCode>
                <c:ptCount val="30"/>
                <c:pt idx="0">
                  <c:v>2353.8647745133439</c:v>
                </c:pt>
                <c:pt idx="1">
                  <c:v>2415.411855565078</c:v>
                </c:pt>
                <c:pt idx="2">
                  <c:v>2479.9449739702013</c:v>
                </c:pt>
                <c:pt idx="3">
                  <c:v>2529.4694914167499</c:v>
                </c:pt>
                <c:pt idx="4">
                  <c:v>2568.8742238969776</c:v>
                </c:pt>
                <c:pt idx="5">
                  <c:v>2641.4015145258008</c:v>
                </c:pt>
                <c:pt idx="6">
                  <c:v>2693.5919060029337</c:v>
                </c:pt>
                <c:pt idx="7">
                  <c:v>2736.7278962765913</c:v>
                </c:pt>
                <c:pt idx="8">
                  <c:v>2743.1273575439786</c:v>
                </c:pt>
                <c:pt idx="9">
                  <c:v>2798.2611726320047</c:v>
                </c:pt>
                <c:pt idx="10">
                  <c:v>2851.0623180519842</c:v>
                </c:pt>
                <c:pt idx="11">
                  <c:v>2948.8491916233702</c:v>
                </c:pt>
                <c:pt idx="12">
                  <c:v>3018.2608813557713</c:v>
                </c:pt>
                <c:pt idx="13">
                  <c:v>3071.2380287818478</c:v>
                </c:pt>
                <c:pt idx="14">
                  <c:v>3106.9768422360439</c:v>
                </c:pt>
                <c:pt idx="15">
                  <c:v>3148.5199714921769</c:v>
                </c:pt>
                <c:pt idx="16">
                  <c:v>3190.6427917873257</c:v>
                </c:pt>
                <c:pt idx="17">
                  <c:v>3239.4126522909069</c:v>
                </c:pt>
                <c:pt idx="18">
                  <c:v>3284.7259859191349</c:v>
                </c:pt>
                <c:pt idx="19">
                  <c:v>3334.5541349899345</c:v>
                </c:pt>
                <c:pt idx="20">
                  <c:v>3381.662453295924</c:v>
                </c:pt>
                <c:pt idx="21">
                  <c:v>3404.3560276184121</c:v>
                </c:pt>
                <c:pt idx="22">
                  <c:v>3446.6206479609382</c:v>
                </c:pt>
                <c:pt idx="23">
                  <c:v>3485.480420159618</c:v>
                </c:pt>
                <c:pt idx="24">
                  <c:v>3548.1185893208594</c:v>
                </c:pt>
                <c:pt idx="25">
                  <c:v>3603.2212452416884</c:v>
                </c:pt>
                <c:pt idx="26">
                  <c:v>3665</c:v>
                </c:pt>
                <c:pt idx="27">
                  <c:v>3633</c:v>
                </c:pt>
                <c:pt idx="28">
                  <c:v>3699</c:v>
                </c:pt>
                <c:pt idx="29">
                  <c:v>3761</c:v>
                </c:pt>
              </c:numCache>
            </c:numRef>
          </c:val>
          <c:smooth val="0"/>
          <c:extLst>
            <c:ext xmlns:c16="http://schemas.microsoft.com/office/drawing/2014/chart" uri="{C3380CC4-5D6E-409C-BE32-E72D297353CC}">
              <c16:uniqueId val="{00000001-612A-45C3-B7EF-D38F358B4283}"/>
            </c:ext>
          </c:extLst>
        </c:ser>
        <c:ser>
          <c:idx val="2"/>
          <c:order val="2"/>
          <c:tx>
            <c:strRef>
              <c:f>'3.'!$D$7</c:f>
              <c:strCache>
                <c:ptCount val="1"/>
                <c:pt idx="0">
                  <c:v>Företag</c:v>
                </c:pt>
              </c:strCache>
            </c:strRef>
          </c:tx>
          <c:spPr>
            <a:ln w="38100" cap="rnd">
              <a:solidFill>
                <a:srgbClr val="6E2B62"/>
              </a:solidFill>
              <a:prstDash val="solid"/>
              <a:round/>
            </a:ln>
            <a:effectLst/>
          </c:spPr>
          <c:marker>
            <c:symbol val="none"/>
          </c:marker>
          <c:cat>
            <c:numRef>
              <c:f>'3.'!$A$8:$A$37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'3.'!$D$8:$D$37</c:f>
              <c:numCache>
                <c:formatCode>#,##0</c:formatCode>
                <c:ptCount val="30"/>
                <c:pt idx="0">
                  <c:v>2495.700592425706</c:v>
                </c:pt>
                <c:pt idx="1">
                  <c:v>2505.1360681357087</c:v>
                </c:pt>
                <c:pt idx="2">
                  <c:v>2495.3339538911919</c:v>
                </c:pt>
                <c:pt idx="3">
                  <c:v>2516.4621426640938</c:v>
                </c:pt>
                <c:pt idx="4">
                  <c:v>2553.3028225043704</c:v>
                </c:pt>
                <c:pt idx="5">
                  <c:v>2647.4639184931666</c:v>
                </c:pt>
                <c:pt idx="6">
                  <c:v>2708.7551419776164</c:v>
                </c:pt>
                <c:pt idx="7">
                  <c:v>2700.8744053006321</c:v>
                </c:pt>
                <c:pt idx="8">
                  <c:v>2736.0026545160699</c:v>
                </c:pt>
                <c:pt idx="9">
                  <c:v>2751.6919833498782</c:v>
                </c:pt>
                <c:pt idx="10">
                  <c:v>2767.2782331811591</c:v>
                </c:pt>
                <c:pt idx="11">
                  <c:v>2762.0416099165409</c:v>
                </c:pt>
                <c:pt idx="12">
                  <c:v>2877.3781664756671</c:v>
                </c:pt>
                <c:pt idx="13">
                  <c:v>3011.0931001102172</c:v>
                </c:pt>
                <c:pt idx="14">
                  <c:v>3029.5528314721232</c:v>
                </c:pt>
                <c:pt idx="15">
                  <c:v>3024.7151344643326</c:v>
                </c:pt>
                <c:pt idx="16">
                  <c:v>3132.6652164317725</c:v>
                </c:pt>
                <c:pt idx="17">
                  <c:v>3207.5847789839891</c:v>
                </c:pt>
                <c:pt idx="18">
                  <c:v>3219.4461095958031</c:v>
                </c:pt>
                <c:pt idx="19">
                  <c:v>3170.1041180534294</c:v>
                </c:pt>
                <c:pt idx="20">
                  <c:v>3282.8293574419813</c:v>
                </c:pt>
                <c:pt idx="21">
                  <c:v>3214.2574237868334</c:v>
                </c:pt>
                <c:pt idx="22">
                  <c:v>3185.7760818420393</c:v>
                </c:pt>
                <c:pt idx="23">
                  <c:v>3119.0044491779199</c:v>
                </c:pt>
                <c:pt idx="24">
                  <c:v>3183.7338066239181</c:v>
                </c:pt>
                <c:pt idx="25">
                  <c:v>3181.8036596712227</c:v>
                </c:pt>
                <c:pt idx="26">
                  <c:v>3175</c:v>
                </c:pt>
                <c:pt idx="27">
                  <c:v>3147.2223261546619</c:v>
                </c:pt>
                <c:pt idx="28">
                  <c:v>3296</c:v>
                </c:pt>
                <c:pt idx="29">
                  <c:v>3405</c:v>
                </c:pt>
              </c:numCache>
            </c:numRef>
          </c:val>
          <c:smooth val="0"/>
          <c:extLst>
            <c:ext xmlns:c16="http://schemas.microsoft.com/office/drawing/2014/chart" uri="{C3380CC4-5D6E-409C-BE32-E72D297353CC}">
              <c16:uniqueId val="{00000002-612A-45C3-B7EF-D38F358B4283}"/>
            </c:ext>
          </c:extLst>
        </c:ser>
        <c:ser>
          <c:idx val="3"/>
          <c:order val="3"/>
          <c:tx>
            <c:strRef>
              <c:f>'3.'!$E$7</c:f>
              <c:strCache>
                <c:ptCount val="1"/>
                <c:pt idx="0">
                  <c:v>Hushåll  - Konsumtionskrediter</c:v>
                </c:pt>
              </c:strCache>
            </c:strRef>
          </c:tx>
          <c:spPr>
            <a:ln w="38100" cap="sq">
              <a:solidFill>
                <a:srgbClr val="F7EA48"/>
              </a:solidFill>
              <a:prstDash val="solid"/>
              <a:round/>
            </a:ln>
            <a:effectLst/>
          </c:spPr>
          <c:marker>
            <c:symbol val="none"/>
          </c:marker>
          <c:cat>
            <c:numRef>
              <c:f>'3.'!$A$8:$A$37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'3.'!$E$8:$E$37</c:f>
              <c:numCache>
                <c:formatCode>#,##0</c:formatCode>
                <c:ptCount val="30"/>
                <c:pt idx="0">
                  <c:v>192.22612257369809</c:v>
                </c:pt>
                <c:pt idx="1">
                  <c:v>198.10582825659361</c:v>
                </c:pt>
                <c:pt idx="2">
                  <c:v>198.98505903217116</c:v>
                </c:pt>
                <c:pt idx="3">
                  <c:v>199.2014481358155</c:v>
                </c:pt>
                <c:pt idx="4">
                  <c:v>200.05860479794651</c:v>
                </c:pt>
                <c:pt idx="5">
                  <c:v>207.20192857913474</c:v>
                </c:pt>
                <c:pt idx="6">
                  <c:v>212.61138811799299</c:v>
                </c:pt>
                <c:pt idx="7">
                  <c:v>213.84347781615858</c:v>
                </c:pt>
                <c:pt idx="8">
                  <c:v>208.00019752323169</c:v>
                </c:pt>
                <c:pt idx="9">
                  <c:v>229.846875261978</c:v>
                </c:pt>
                <c:pt idx="10">
                  <c:v>238.611102051828</c:v>
                </c:pt>
                <c:pt idx="11">
                  <c:v>255.1260316404248</c:v>
                </c:pt>
                <c:pt idx="12">
                  <c:v>262.71894593376589</c:v>
                </c:pt>
                <c:pt idx="13">
                  <c:v>275.37549575832219</c:v>
                </c:pt>
                <c:pt idx="14">
                  <c:v>281.78863615110561</c:v>
                </c:pt>
                <c:pt idx="15">
                  <c:v>286.10187882618897</c:v>
                </c:pt>
                <c:pt idx="16">
                  <c:v>295.60776525385512</c:v>
                </c:pt>
                <c:pt idx="17">
                  <c:v>311.61145359816828</c:v>
                </c:pt>
                <c:pt idx="18">
                  <c:v>316.98159515113196</c:v>
                </c:pt>
                <c:pt idx="19">
                  <c:v>330.00237143360107</c:v>
                </c:pt>
                <c:pt idx="20">
                  <c:v>322.33115405612352</c:v>
                </c:pt>
                <c:pt idx="21">
                  <c:v>339.99915942986735</c:v>
                </c:pt>
                <c:pt idx="22">
                  <c:v>342.95955051747433</c:v>
                </c:pt>
                <c:pt idx="23">
                  <c:v>314.44554142594615</c:v>
                </c:pt>
                <c:pt idx="24">
                  <c:v>320.50025018436355</c:v>
                </c:pt>
                <c:pt idx="25">
                  <c:v>350.23684082434528</c:v>
                </c:pt>
                <c:pt idx="26">
                  <c:v>357</c:v>
                </c:pt>
                <c:pt idx="27">
                  <c:v>410</c:v>
                </c:pt>
                <c:pt idx="28">
                  <c:v>412</c:v>
                </c:pt>
                <c:pt idx="29">
                  <c:v>431</c:v>
                </c:pt>
              </c:numCache>
            </c:numRef>
          </c:val>
          <c:smooth val="0"/>
          <c:extLst>
            <c:ext xmlns:c16="http://schemas.microsoft.com/office/drawing/2014/chart" uri="{C3380CC4-5D6E-409C-BE32-E72D297353CC}">
              <c16:uniqueId val="{00000003-612A-45C3-B7EF-D38F358B4283}"/>
            </c:ext>
          </c:extLst>
        </c:ser>
        <c:dLbls>
          <c:showLegendKey val="0"/>
          <c:showVal val="0"/>
          <c:showCatName val="0"/>
          <c:showSerName val="0"/>
          <c:showPercent val="0"/>
          <c:showBubbleSize val="0"/>
        </c:dLbls>
        <c:smooth val="0"/>
        <c:axId val="517726632"/>
        <c:axId val="517737456"/>
      </c:lineChart>
      <c:dateAx>
        <c:axId val="517726632"/>
        <c:scaling>
          <c:orientation val="minMax"/>
          <c:max val="44742"/>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29379514312426"/>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28578048179999E-2"/>
          <c:y val="5.4051356315901827E-2"/>
          <c:w val="0.94310906193078325"/>
          <c:h val="0.75353124999999999"/>
        </c:manualLayout>
      </c:layout>
      <c:lineChart>
        <c:grouping val="standard"/>
        <c:varyColors val="0"/>
        <c:ser>
          <c:idx val="4"/>
          <c:order val="0"/>
          <c:tx>
            <c:strRef>
              <c:f>'30'!$B$7</c:f>
              <c:strCache>
                <c:ptCount val="1"/>
                <c:pt idx="0">
                  <c:v>Totalt</c:v>
                </c:pt>
              </c:strCache>
            </c:strRef>
          </c:tx>
          <c:spPr>
            <a:ln w="38100" cap="sq">
              <a:solidFill>
                <a:srgbClr val="006A7D"/>
              </a:solidFill>
              <a:prstDash val="solid"/>
              <a:round/>
            </a:ln>
            <a:effectLst/>
          </c:spPr>
          <c:marker>
            <c:symbol val="none"/>
          </c:marker>
          <c:cat>
            <c:numRef>
              <c:f>'30'!$A$8:$A$37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'30'!$B$8:$B$37</c:f>
              <c:numCache>
                <c:formatCode>#,##0</c:formatCode>
                <c:ptCount val="30"/>
                <c:pt idx="0">
                  <c:v>11.952454392496501</c:v>
                </c:pt>
                <c:pt idx="1">
                  <c:v>12.164810809986703</c:v>
                </c:pt>
                <c:pt idx="2">
                  <c:v>13.092032102282701</c:v>
                </c:pt>
                <c:pt idx="3">
                  <c:v>12.734594394594801</c:v>
                </c:pt>
                <c:pt idx="4">
                  <c:v>13.582573092741001</c:v>
                </c:pt>
                <c:pt idx="5">
                  <c:v>14.285285427114101</c:v>
                </c:pt>
                <c:pt idx="6">
                  <c:v>15.773325150584601</c:v>
                </c:pt>
                <c:pt idx="7">
                  <c:v>16.136036095843803</c:v>
                </c:pt>
                <c:pt idx="8">
                  <c:v>18.337227818334899</c:v>
                </c:pt>
                <c:pt idx="9">
                  <c:v>18.849584671065102</c:v>
                </c:pt>
                <c:pt idx="10">
                  <c:v>19.508726634053698</c:v>
                </c:pt>
                <c:pt idx="11">
                  <c:v>19.376341317077991</c:v>
                </c:pt>
                <c:pt idx="12">
                  <c:v>21.545968906789202</c:v>
                </c:pt>
                <c:pt idx="13">
                  <c:v>22.609538072069697</c:v>
                </c:pt>
                <c:pt idx="14">
                  <c:v>23.3176775546277</c:v>
                </c:pt>
                <c:pt idx="15">
                  <c:v>23.158794759766099</c:v>
                </c:pt>
                <c:pt idx="16">
                  <c:v>24.737001864349899</c:v>
                </c:pt>
                <c:pt idx="17">
                  <c:v>25.197292316849101</c:v>
                </c:pt>
                <c:pt idx="18">
                  <c:v>26.611393209286504</c:v>
                </c:pt>
                <c:pt idx="19">
                  <c:v>27.6299009905593</c:v>
                </c:pt>
                <c:pt idx="20">
                  <c:v>28.908520665677798</c:v>
                </c:pt>
                <c:pt idx="21">
                  <c:v>31.527279326529595</c:v>
                </c:pt>
                <c:pt idx="22">
                  <c:v>34.069421496149694</c:v>
                </c:pt>
                <c:pt idx="23">
                  <c:v>34.4324703369197</c:v>
                </c:pt>
                <c:pt idx="24">
                  <c:v>37.794229401339805</c:v>
                </c:pt>
                <c:pt idx="25">
                  <c:v>47.054742260039589</c:v>
                </c:pt>
                <c:pt idx="26">
                  <c:v>48.897136157479402</c:v>
                </c:pt>
                <c:pt idx="27">
                  <c:v>49.387972828899009</c:v>
                </c:pt>
                <c:pt idx="28">
                  <c:v>52.454506655076898</c:v>
                </c:pt>
                <c:pt idx="29">
                  <c:v>52.742097053314104</c:v>
                </c:pt>
              </c:numCache>
            </c:numRef>
          </c:val>
          <c:smooth val="0"/>
          <c:extLst xmlns:c15="http://schemas.microsoft.com/office/drawing/2012/chart">
            <c:ext xmlns:c16="http://schemas.microsoft.com/office/drawing/2014/chart" uri="{C3380CC4-5D6E-409C-BE32-E72D297353CC}">
              <c16:uniqueId val="{00000000-DF66-448C-A009-23DA36E4254E}"/>
            </c:ext>
          </c:extLst>
        </c:ser>
        <c:ser>
          <c:idx val="5"/>
          <c:order val="1"/>
          <c:tx>
            <c:strRef>
              <c:f>'30'!$C$7</c:f>
              <c:strCache>
                <c:ptCount val="1"/>
                <c:pt idx="0">
                  <c:v>Hushåll</c:v>
                </c:pt>
              </c:strCache>
            </c:strRef>
          </c:tx>
          <c:spPr>
            <a:ln w="38100" cap="sq">
              <a:solidFill>
                <a:srgbClr val="FFFF00"/>
              </a:solidFill>
              <a:prstDash val="solid"/>
              <a:round/>
            </a:ln>
            <a:effectLst>
              <a:outerShdw blurRad="50800" dist="50800" dir="5400000" algn="ctr" rotWithShape="0">
                <a:sysClr val="window" lastClr="FFFFFF"/>
              </a:outerShdw>
            </a:effectLst>
          </c:spPr>
          <c:marker>
            <c:symbol val="none"/>
          </c:marker>
          <c:cat>
            <c:numRef>
              <c:f>'30'!$A$8:$A$37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'30'!$C$8:$C$37</c:f>
              <c:numCache>
                <c:formatCode>#,##0</c:formatCode>
                <c:ptCount val="30"/>
                <c:pt idx="0">
                  <c:v>10.8191805584965</c:v>
                </c:pt>
                <c:pt idx="1">
                  <c:v>10.989623369986802</c:v>
                </c:pt>
                <c:pt idx="2">
                  <c:v>11.615869238760901</c:v>
                </c:pt>
                <c:pt idx="3">
                  <c:v>11.123834754120601</c:v>
                </c:pt>
                <c:pt idx="4">
                  <c:v>11.933951194881001</c:v>
                </c:pt>
                <c:pt idx="5">
                  <c:v>12.689431839114102</c:v>
                </c:pt>
                <c:pt idx="6">
                  <c:v>14.2515794829848</c:v>
                </c:pt>
                <c:pt idx="7">
                  <c:v>14.503819155116402</c:v>
                </c:pt>
                <c:pt idx="8">
                  <c:v>16.482904194271402</c:v>
                </c:pt>
                <c:pt idx="9">
                  <c:v>17.053442349625399</c:v>
                </c:pt>
                <c:pt idx="10">
                  <c:v>17.782606901723899</c:v>
                </c:pt>
                <c:pt idx="11">
                  <c:v>17.908760620908197</c:v>
                </c:pt>
                <c:pt idx="12">
                  <c:v>19.865247770389402</c:v>
                </c:pt>
                <c:pt idx="13">
                  <c:v>20.829043137699799</c:v>
                </c:pt>
                <c:pt idx="14">
                  <c:v>21.563625092337698</c:v>
                </c:pt>
                <c:pt idx="15">
                  <c:v>21.408282833086098</c:v>
                </c:pt>
                <c:pt idx="16">
                  <c:v>22.776137659249901</c:v>
                </c:pt>
                <c:pt idx="17">
                  <c:v>23.198654764039404</c:v>
                </c:pt>
                <c:pt idx="18">
                  <c:v>24.454743534346704</c:v>
                </c:pt>
                <c:pt idx="19">
                  <c:v>25.218385904149503</c:v>
                </c:pt>
                <c:pt idx="20">
                  <c:v>26.499949494787799</c:v>
                </c:pt>
                <c:pt idx="21">
                  <c:v>28.841588399619699</c:v>
                </c:pt>
                <c:pt idx="22">
                  <c:v>31.171139332209897</c:v>
                </c:pt>
                <c:pt idx="23">
                  <c:v>31.575212618849999</c:v>
                </c:pt>
                <c:pt idx="24">
                  <c:v>34.393310294399903</c:v>
                </c:pt>
                <c:pt idx="25">
                  <c:v>41.392458353879888</c:v>
                </c:pt>
                <c:pt idx="26">
                  <c:v>43.418737426409798</c:v>
                </c:pt>
                <c:pt idx="27">
                  <c:v>44.155835247550506</c:v>
                </c:pt>
                <c:pt idx="28">
                  <c:v>46.832951167770403</c:v>
                </c:pt>
                <c:pt idx="29">
                  <c:v>46.8778079809085</c:v>
                </c:pt>
              </c:numCache>
            </c:numRef>
          </c:val>
          <c:smooth val="0"/>
          <c:extLst xmlns:c15="http://schemas.microsoft.com/office/drawing/2012/chart">
            <c:ext xmlns:c16="http://schemas.microsoft.com/office/drawing/2014/chart" uri="{C3380CC4-5D6E-409C-BE32-E72D297353CC}">
              <c16:uniqueId val="{00000001-DF66-448C-A009-23DA36E4254E}"/>
            </c:ext>
          </c:extLst>
        </c:ser>
        <c:ser>
          <c:idx val="6"/>
          <c:order val="2"/>
          <c:tx>
            <c:strRef>
              <c:f>'30'!$D$7</c:f>
              <c:strCache>
                <c:ptCount val="1"/>
                <c:pt idx="0">
                  <c:v>Företag</c:v>
                </c:pt>
              </c:strCache>
            </c:strRef>
          </c:tx>
          <c:spPr>
            <a:ln w="38100" cap="rnd">
              <a:solidFill>
                <a:srgbClr val="753577"/>
              </a:solidFill>
              <a:prstDash val="solid"/>
              <a:round/>
            </a:ln>
            <a:effectLst/>
          </c:spPr>
          <c:marker>
            <c:symbol val="none"/>
          </c:marker>
          <c:dPt>
            <c:idx val="21"/>
            <c:marker>
              <c:symbol val="none"/>
            </c:marker>
            <c:bubble3D val="0"/>
            <c:spPr>
              <a:ln w="38100" cap="rnd">
                <a:solidFill>
                  <a:srgbClr val="753577"/>
                </a:solidFill>
                <a:round/>
              </a:ln>
              <a:effectLst/>
            </c:spPr>
            <c:extLst>
              <c:ext xmlns:c16="http://schemas.microsoft.com/office/drawing/2014/chart" uri="{C3380CC4-5D6E-409C-BE32-E72D297353CC}">
                <c16:uniqueId val="{00000001-A411-4979-A987-F7DA71C7D07A}"/>
              </c:ext>
            </c:extLst>
          </c:dPt>
          <c:cat>
            <c:numRef>
              <c:f>'30'!$A$8:$A$37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'30'!$D$8:$D$37</c:f>
              <c:numCache>
                <c:formatCode>#,##0</c:formatCode>
                <c:ptCount val="30"/>
                <c:pt idx="0">
                  <c:v>1.1332738339999999</c:v>
                </c:pt>
                <c:pt idx="1">
                  <c:v>1.1751874399998998</c:v>
                </c:pt>
                <c:pt idx="2">
                  <c:v>1.4761628635218</c:v>
                </c:pt>
                <c:pt idx="3">
                  <c:v>1.6107596404741999</c:v>
                </c:pt>
                <c:pt idx="4">
                  <c:v>1.6486218978600002</c:v>
                </c:pt>
                <c:pt idx="5">
                  <c:v>1.595853588</c:v>
                </c:pt>
                <c:pt idx="6">
                  <c:v>1.5217456675998</c:v>
                </c:pt>
                <c:pt idx="7">
                  <c:v>1.6322169407274001</c:v>
                </c:pt>
                <c:pt idx="8">
                  <c:v>1.8543236240634999</c:v>
                </c:pt>
                <c:pt idx="9">
                  <c:v>1.7961423214397001</c:v>
                </c:pt>
                <c:pt idx="10">
                  <c:v>1.7261197323298001</c:v>
                </c:pt>
                <c:pt idx="11">
                  <c:v>1.4675806961698001</c:v>
                </c:pt>
                <c:pt idx="12">
                  <c:v>1.6807211363997998</c:v>
                </c:pt>
                <c:pt idx="13">
                  <c:v>1.7804949343698999</c:v>
                </c:pt>
                <c:pt idx="14">
                  <c:v>1.75405246229</c:v>
                </c:pt>
                <c:pt idx="15">
                  <c:v>1.75051192668</c:v>
                </c:pt>
                <c:pt idx="16">
                  <c:v>1.9608642050999998</c:v>
                </c:pt>
                <c:pt idx="17">
                  <c:v>1.9986375528097</c:v>
                </c:pt>
                <c:pt idx="18">
                  <c:v>2.1566496749398003</c:v>
                </c:pt>
                <c:pt idx="19">
                  <c:v>2.4115150864097998</c:v>
                </c:pt>
                <c:pt idx="20">
                  <c:v>2.4085711708900002</c:v>
                </c:pt>
                <c:pt idx="21">
                  <c:v>2.6856909269098996</c:v>
                </c:pt>
                <c:pt idx="22">
                  <c:v>2.8982821639398004</c:v>
                </c:pt>
                <c:pt idx="23">
                  <c:v>2.8572577180697003</c:v>
                </c:pt>
                <c:pt idx="24">
                  <c:v>3.4009191069399001</c:v>
                </c:pt>
                <c:pt idx="25">
                  <c:v>5.6622839061597006</c:v>
                </c:pt>
                <c:pt idx="26">
                  <c:v>5.4783987310695998</c:v>
                </c:pt>
                <c:pt idx="27">
                  <c:v>5.2321375813484998</c:v>
                </c:pt>
                <c:pt idx="28">
                  <c:v>5.6215554873065008</c:v>
                </c:pt>
                <c:pt idx="29">
                  <c:v>5.8642890724056009</c:v>
                </c:pt>
              </c:numCache>
            </c:numRef>
          </c:val>
          <c:smooth val="0"/>
          <c:extLst xmlns:c15="http://schemas.microsoft.com/office/drawing/2012/chart">
            <c:ext xmlns:c16="http://schemas.microsoft.com/office/drawing/2014/chart" uri="{C3380CC4-5D6E-409C-BE32-E72D297353CC}">
              <c16:uniqueId val="{00000002-DF66-448C-A009-23DA36E4254E}"/>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000000"/>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'31'!$B$7</c:f>
              <c:strCache>
                <c:ptCount val="1"/>
                <c:pt idx="0">
                  <c:v>Avkastning på eget kapital</c:v>
                </c:pt>
              </c:strCache>
            </c:strRef>
          </c:tx>
          <c:spPr>
            <a:ln w="38100" cap="sq">
              <a:solidFill>
                <a:srgbClr val="006A7D"/>
              </a:solidFill>
              <a:prstDash val="solid"/>
              <a:round/>
            </a:ln>
            <a:effectLst/>
          </c:spPr>
          <c:marker>
            <c:symbol val="none"/>
          </c:marker>
          <c:cat>
            <c:numRef>
              <c:f>'31'!$A$8:$A$37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'31'!$B$8:$B$37</c:f>
              <c:numCache>
                <c:formatCode>0</c:formatCode>
                <c:ptCount val="30"/>
                <c:pt idx="0">
                  <c:v>28.454185559280049</c:v>
                </c:pt>
                <c:pt idx="1">
                  <c:v>21.184304346870224</c:v>
                </c:pt>
                <c:pt idx="2">
                  <c:v>19.452148951905773</c:v>
                </c:pt>
                <c:pt idx="3">
                  <c:v>6.7729562812658237</c:v>
                </c:pt>
                <c:pt idx="4">
                  <c:v>31.469940771676974</c:v>
                </c:pt>
                <c:pt idx="5">
                  <c:v>15.873101730609571</c:v>
                </c:pt>
                <c:pt idx="6">
                  <c:v>15.488795017509618</c:v>
                </c:pt>
                <c:pt idx="7">
                  <c:v>2.6635408945175656</c:v>
                </c:pt>
                <c:pt idx="8">
                  <c:v>35.637457117842622</c:v>
                </c:pt>
                <c:pt idx="9">
                  <c:v>18.092373450151534</c:v>
                </c:pt>
                <c:pt idx="10">
                  <c:v>17.352734094196869</c:v>
                </c:pt>
                <c:pt idx="11">
                  <c:v>10.872175483458447</c:v>
                </c:pt>
                <c:pt idx="12">
                  <c:v>30.276046125664745</c:v>
                </c:pt>
                <c:pt idx="13">
                  <c:v>15.967493988417056</c:v>
                </c:pt>
                <c:pt idx="14">
                  <c:v>15.113055816123053</c:v>
                </c:pt>
                <c:pt idx="15">
                  <c:v>4.5844118565971756</c:v>
                </c:pt>
                <c:pt idx="16">
                  <c:v>24.596137546368134</c:v>
                </c:pt>
                <c:pt idx="17">
                  <c:v>9.9663279429633214</c:v>
                </c:pt>
                <c:pt idx="18">
                  <c:v>12.920286088584609</c:v>
                </c:pt>
                <c:pt idx="19">
                  <c:v>3.2943068128553521</c:v>
                </c:pt>
                <c:pt idx="20">
                  <c:v>23.006636764765702</c:v>
                </c:pt>
                <c:pt idx="21">
                  <c:v>15.582804301005298</c:v>
                </c:pt>
                <c:pt idx="22">
                  <c:v>14.825000592518139</c:v>
                </c:pt>
                <c:pt idx="23">
                  <c:v>2.5356509083538663</c:v>
                </c:pt>
                <c:pt idx="24">
                  <c:v>22.272002822362946</c:v>
                </c:pt>
                <c:pt idx="25">
                  <c:v>17.536823324044409</c:v>
                </c:pt>
                <c:pt idx="26">
                  <c:v>16.898216160418777</c:v>
                </c:pt>
                <c:pt idx="27">
                  <c:v>10.110677481524373</c:v>
                </c:pt>
                <c:pt idx="28">
                  <c:v>27.127221403889344</c:v>
                </c:pt>
                <c:pt idx="29">
                  <c:v>17.588713407030703</c:v>
                </c:pt>
              </c:numCache>
            </c:numRef>
          </c:val>
          <c:smooth val="0"/>
          <c:extLst>
            <c:ext xmlns:c16="http://schemas.microsoft.com/office/drawing/2014/chart" uri="{C3380CC4-5D6E-409C-BE32-E72D297353CC}">
              <c16:uniqueId val="{00000000-04A7-4F16-82E8-181B094422E5}"/>
            </c:ext>
          </c:extLst>
        </c:ser>
        <c:ser>
          <c:idx val="1"/>
          <c:order val="1"/>
          <c:tx>
            <c:strRef>
              <c:f>'31'!$C$7</c:f>
              <c:strCache>
                <c:ptCount val="1"/>
                <c:pt idx="0">
                  <c:v>Avkastning på eget kapital, glidande medelvärde</c:v>
                </c:pt>
              </c:strCache>
            </c:strRef>
          </c:tx>
          <c:spPr>
            <a:ln w="38100" cap="rnd">
              <a:solidFill>
                <a:srgbClr val="006A7D"/>
              </a:solidFill>
              <a:prstDash val="dash"/>
              <a:round/>
            </a:ln>
            <a:effectLst/>
          </c:spPr>
          <c:marker>
            <c:symbol val="none"/>
          </c:marker>
          <c:cat>
            <c:numRef>
              <c:f>'31'!$A$8:$A$37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'31'!$C$8:$C$37</c:f>
              <c:numCache>
                <c:formatCode>0</c:formatCode>
                <c:ptCount val="30"/>
                <c:pt idx="0">
                  <c:v>28.454185559280049</c:v>
                </c:pt>
                <c:pt idx="1">
                  <c:v>24.819244953075135</c:v>
                </c:pt>
                <c:pt idx="2">
                  <c:v>23.030212952685346</c:v>
                </c:pt>
                <c:pt idx="3">
                  <c:v>18.965898784830465</c:v>
                </c:pt>
                <c:pt idx="4">
                  <c:v>19.7198375879297</c:v>
                </c:pt>
                <c:pt idx="5">
                  <c:v>18.392036933864535</c:v>
                </c:pt>
                <c:pt idx="6">
                  <c:v>17.401198450265497</c:v>
                </c:pt>
                <c:pt idx="7">
                  <c:v>16.37384460357843</c:v>
                </c:pt>
                <c:pt idx="8">
                  <c:v>17.415723690119844</c:v>
                </c:pt>
                <c:pt idx="9">
                  <c:v>17.970541620005335</c:v>
                </c:pt>
                <c:pt idx="10">
                  <c:v>18.436526389177146</c:v>
                </c:pt>
                <c:pt idx="11">
                  <c:v>20.48868503641237</c:v>
                </c:pt>
                <c:pt idx="12">
                  <c:v>19.1483322883679</c:v>
                </c:pt>
                <c:pt idx="13">
                  <c:v>18.61711242293428</c:v>
                </c:pt>
                <c:pt idx="14">
                  <c:v>18.057192853415824</c:v>
                </c:pt>
                <c:pt idx="15">
                  <c:v>16.485251946700508</c:v>
                </c:pt>
                <c:pt idx="16">
                  <c:v>15.065274801876354</c:v>
                </c:pt>
                <c:pt idx="17">
                  <c:v>13.56498329051292</c:v>
                </c:pt>
                <c:pt idx="18">
                  <c:v>13.01679085862831</c:v>
                </c:pt>
                <c:pt idx="19">
                  <c:v>12.694264597692856</c:v>
                </c:pt>
                <c:pt idx="20">
                  <c:v>12.296889402292246</c:v>
                </c:pt>
                <c:pt idx="21">
                  <c:v>13.701008491802739</c:v>
                </c:pt>
                <c:pt idx="22">
                  <c:v>14.177187117786122</c:v>
                </c:pt>
                <c:pt idx="23">
                  <c:v>13.98752314166075</c:v>
                </c:pt>
                <c:pt idx="24">
                  <c:v>13.803864656060064</c:v>
                </c:pt>
                <c:pt idx="25">
                  <c:v>14.292369411819841</c:v>
                </c:pt>
                <c:pt idx="26">
                  <c:v>14.810673303794999</c:v>
                </c:pt>
                <c:pt idx="27">
                  <c:v>16.704429947087625</c:v>
                </c:pt>
                <c:pt idx="28">
                  <c:v>17.918234592469226</c:v>
                </c:pt>
                <c:pt idx="29">
                  <c:v>17.931207113215798</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32978659349546E-2"/>
          <c:y val="6.240992657858993E-2"/>
          <c:w val="0.94310906193078325"/>
          <c:h val="0.75353124999999999"/>
        </c:manualLayout>
      </c:layout>
      <c:lineChart>
        <c:grouping val="standard"/>
        <c:varyColors val="0"/>
        <c:ser>
          <c:idx val="0"/>
          <c:order val="0"/>
          <c:tx>
            <c:strRef>
              <c:f>'32'!$B$7</c:f>
              <c:strCache>
                <c:ptCount val="1"/>
                <c:pt idx="0">
                  <c:v>Totalt</c:v>
                </c:pt>
              </c:strCache>
            </c:strRef>
          </c:tx>
          <c:spPr>
            <a:ln w="38100" cap="sq">
              <a:solidFill>
                <a:srgbClr val="006A7D"/>
              </a:solidFill>
              <a:prstDash val="solid"/>
              <a:round/>
            </a:ln>
            <a:effectLst/>
          </c:spPr>
          <c:marker>
            <c:symbol val="none"/>
          </c:marker>
          <c:cat>
            <c:numRef>
              <c:f>'32'!$A$8:$A$37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'32'!$B$8:$B$37</c:f>
              <c:numCache>
                <c:formatCode>0</c:formatCode>
                <c:ptCount val="30"/>
                <c:pt idx="0">
                  <c:v>23.160014695091597</c:v>
                </c:pt>
                <c:pt idx="1">
                  <c:v>23.544834742993402</c:v>
                </c:pt>
                <c:pt idx="2">
                  <c:v>23.180971676965697</c:v>
                </c:pt>
                <c:pt idx="3">
                  <c:v>24.7450879090906</c:v>
                </c:pt>
                <c:pt idx="4">
                  <c:v>24.828425851165701</c:v>
                </c:pt>
                <c:pt idx="5">
                  <c:v>26.109814071442496</c:v>
                </c:pt>
                <c:pt idx="6">
                  <c:v>26.245115965650601</c:v>
                </c:pt>
                <c:pt idx="7">
                  <c:v>27.260006504505402</c:v>
                </c:pt>
                <c:pt idx="8">
                  <c:v>27.712792703548402</c:v>
                </c:pt>
                <c:pt idx="9">
                  <c:v>28.103386094733999</c:v>
                </c:pt>
                <c:pt idx="10">
                  <c:v>28.083533531015998</c:v>
                </c:pt>
                <c:pt idx="11">
                  <c:v>29.744675715888</c:v>
                </c:pt>
                <c:pt idx="12">
                  <c:v>30.157410705173401</c:v>
                </c:pt>
                <c:pt idx="13">
                  <c:v>30.627826576998199</c:v>
                </c:pt>
                <c:pt idx="14">
                  <c:v>30.929525746338804</c:v>
                </c:pt>
                <c:pt idx="15">
                  <c:v>31.502980610909201</c:v>
                </c:pt>
                <c:pt idx="16">
                  <c:v>31.482340284914599</c:v>
                </c:pt>
                <c:pt idx="17">
                  <c:v>31.738408881046997</c:v>
                </c:pt>
                <c:pt idx="18">
                  <c:v>31.670096824943602</c:v>
                </c:pt>
                <c:pt idx="19">
                  <c:v>31.948480960178902</c:v>
                </c:pt>
                <c:pt idx="20">
                  <c:v>31.263921530983602</c:v>
                </c:pt>
                <c:pt idx="21">
                  <c:v>31.149526997597398</c:v>
                </c:pt>
                <c:pt idx="22">
                  <c:v>31.1092807511986</c:v>
                </c:pt>
                <c:pt idx="23">
                  <c:v>30.748802325239801</c:v>
                </c:pt>
                <c:pt idx="24">
                  <c:v>30.598751002529202</c:v>
                </c:pt>
                <c:pt idx="25">
                  <c:v>31.805559698425405</c:v>
                </c:pt>
                <c:pt idx="26">
                  <c:v>31.828260615581002</c:v>
                </c:pt>
                <c:pt idx="27">
                  <c:v>33.472605023123904</c:v>
                </c:pt>
                <c:pt idx="28">
                  <c:v>33.263772480232298</c:v>
                </c:pt>
                <c:pt idx="29">
                  <c:v>33.411526598364404</c:v>
                </c:pt>
              </c:numCache>
            </c:numRef>
          </c:val>
          <c:smooth val="0"/>
          <c:extLst>
            <c:ext xmlns:c16="http://schemas.microsoft.com/office/drawing/2014/chart" uri="{C3380CC4-5D6E-409C-BE32-E72D297353CC}">
              <c16:uniqueId val="{00000000-2FCF-49B4-9BA1-7360EF7C9535}"/>
            </c:ext>
          </c:extLst>
        </c:ser>
        <c:ser>
          <c:idx val="1"/>
          <c:order val="1"/>
          <c:tx>
            <c:strRef>
              <c:f>'32'!$C$7</c:f>
              <c:strCache>
                <c:ptCount val="1"/>
                <c:pt idx="0">
                  <c:v>Företag</c:v>
                </c:pt>
              </c:strCache>
            </c:strRef>
          </c:tx>
          <c:spPr>
            <a:ln w="38100" cap="sq">
              <a:solidFill>
                <a:srgbClr val="6E2B62"/>
              </a:solidFill>
              <a:prstDash val="solid"/>
              <a:round/>
            </a:ln>
            <a:effectLst/>
          </c:spPr>
          <c:marker>
            <c:symbol val="none"/>
          </c:marker>
          <c:cat>
            <c:numRef>
              <c:f>'32'!$A$8:$A$37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'32'!$C$8:$C$37</c:f>
              <c:numCache>
                <c:formatCode>0</c:formatCode>
                <c:ptCount val="30"/>
                <c:pt idx="0">
                  <c:v>9.6205383021771009</c:v>
                </c:pt>
                <c:pt idx="1">
                  <c:v>9.6360108147401995</c:v>
                </c:pt>
                <c:pt idx="2">
                  <c:v>9.2645479670996007</c:v>
                </c:pt>
                <c:pt idx="3">
                  <c:v>9.7900354110885015</c:v>
                </c:pt>
                <c:pt idx="4">
                  <c:v>9.7293777813570994</c:v>
                </c:pt>
                <c:pt idx="5">
                  <c:v>10.267621862824699</c:v>
                </c:pt>
                <c:pt idx="6">
                  <c:v>10.1453489806607</c:v>
                </c:pt>
                <c:pt idx="7">
                  <c:v>10.463233473282699</c:v>
                </c:pt>
                <c:pt idx="8">
                  <c:v>10.5732854710065</c:v>
                </c:pt>
                <c:pt idx="9">
                  <c:v>10.500265451420399</c:v>
                </c:pt>
                <c:pt idx="10">
                  <c:v>10.333446736662102</c:v>
                </c:pt>
                <c:pt idx="11">
                  <c:v>11.817104182683201</c:v>
                </c:pt>
                <c:pt idx="12">
                  <c:v>12.845628774371301</c:v>
                </c:pt>
                <c:pt idx="13">
                  <c:v>12.928792847464297</c:v>
                </c:pt>
                <c:pt idx="14">
                  <c:v>12.931010972129002</c:v>
                </c:pt>
                <c:pt idx="15">
                  <c:v>13.150282793310399</c:v>
                </c:pt>
                <c:pt idx="16">
                  <c:v>13.2956057325882</c:v>
                </c:pt>
                <c:pt idx="17">
                  <c:v>13.725275006129301</c:v>
                </c:pt>
                <c:pt idx="18">
                  <c:v>13.823072063480298</c:v>
                </c:pt>
                <c:pt idx="19">
                  <c:v>14.234829028779801</c:v>
                </c:pt>
                <c:pt idx="20">
                  <c:v>13.714648604795601</c:v>
                </c:pt>
                <c:pt idx="21">
                  <c:v>13.6102811156108</c:v>
                </c:pt>
                <c:pt idx="22">
                  <c:v>13.505214434909101</c:v>
                </c:pt>
                <c:pt idx="23">
                  <c:v>13.469203684299599</c:v>
                </c:pt>
                <c:pt idx="24">
                  <c:v>13.542246506081002</c:v>
                </c:pt>
                <c:pt idx="25">
                  <c:v>14.442841237307201</c:v>
                </c:pt>
                <c:pt idx="26">
                  <c:v>14.5721298906182</c:v>
                </c:pt>
                <c:pt idx="27">
                  <c:v>16.153874239254399</c:v>
                </c:pt>
                <c:pt idx="28">
                  <c:v>16.140316123107798</c:v>
                </c:pt>
                <c:pt idx="29">
                  <c:v>16.263939547955001</c:v>
                </c:pt>
              </c:numCache>
            </c:numRef>
          </c:val>
          <c:smooth val="0"/>
          <c:extLst>
            <c:ext xmlns:c16="http://schemas.microsoft.com/office/drawing/2014/chart" uri="{C3380CC4-5D6E-409C-BE32-E72D297353CC}">
              <c16:uniqueId val="{00000001-2FCF-49B4-9BA1-7360EF7C9535}"/>
            </c:ext>
          </c:extLst>
        </c:ser>
        <c:ser>
          <c:idx val="2"/>
          <c:order val="2"/>
          <c:tx>
            <c:strRef>
              <c:f>'32'!$D$7</c:f>
              <c:strCache>
                <c:ptCount val="1"/>
                <c:pt idx="0">
                  <c:v>Hushåll - Konsumtionskrediter</c:v>
                </c:pt>
              </c:strCache>
            </c:strRef>
          </c:tx>
          <c:spPr>
            <a:ln w="38100" cap="rnd">
              <a:solidFill>
                <a:srgbClr val="F7EA48"/>
              </a:solidFill>
              <a:prstDash val="solid"/>
              <a:round/>
            </a:ln>
            <a:effectLst/>
          </c:spPr>
          <c:marker>
            <c:symbol val="none"/>
          </c:marker>
          <c:cat>
            <c:numRef>
              <c:f>'32'!$A$8:$A$37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'32'!$D$8:$D$37</c:f>
              <c:numCache>
                <c:formatCode>0</c:formatCode>
                <c:ptCount val="30"/>
                <c:pt idx="0">
                  <c:v>2.4505616317339998</c:v>
                </c:pt>
                <c:pt idx="1">
                  <c:v>2.5669235166647004</c:v>
                </c:pt>
                <c:pt idx="2">
                  <c:v>2.3695448190345996</c:v>
                </c:pt>
                <c:pt idx="3">
                  <c:v>2.4294491070019997</c:v>
                </c:pt>
                <c:pt idx="4">
                  <c:v>2.2329189498086</c:v>
                </c:pt>
                <c:pt idx="5">
                  <c:v>2.4209976286177</c:v>
                </c:pt>
                <c:pt idx="6">
                  <c:v>2.3595879789060001</c:v>
                </c:pt>
                <c:pt idx="7">
                  <c:v>2.4302116255027002</c:v>
                </c:pt>
                <c:pt idx="8">
                  <c:v>2.3992453485723</c:v>
                </c:pt>
                <c:pt idx="9">
                  <c:v>2.4846063039235</c:v>
                </c:pt>
                <c:pt idx="10">
                  <c:v>2.4723651879478998</c:v>
                </c:pt>
                <c:pt idx="11">
                  <c:v>2.4942052203923</c:v>
                </c:pt>
                <c:pt idx="12">
                  <c:v>2.5013458103719</c:v>
                </c:pt>
                <c:pt idx="13">
                  <c:v>2.5779985716039002</c:v>
                </c:pt>
                <c:pt idx="14">
                  <c:v>2.5916141553298</c:v>
                </c:pt>
                <c:pt idx="15">
                  <c:v>2.5909579576490001</c:v>
                </c:pt>
                <c:pt idx="16">
                  <c:v>2.4603778965563001</c:v>
                </c:pt>
                <c:pt idx="17">
                  <c:v>2.5963158696074999</c:v>
                </c:pt>
                <c:pt idx="18">
                  <c:v>2.5368020635331998</c:v>
                </c:pt>
                <c:pt idx="19">
                  <c:v>2.6114231997593</c:v>
                </c:pt>
                <c:pt idx="20">
                  <c:v>2.515155787821</c:v>
                </c:pt>
                <c:pt idx="21">
                  <c:v>2.5017732985042005</c:v>
                </c:pt>
                <c:pt idx="22">
                  <c:v>2.5019239329393002</c:v>
                </c:pt>
                <c:pt idx="23">
                  <c:v>2.2593213051098999</c:v>
                </c:pt>
                <c:pt idx="24">
                  <c:v>2.3183013431679003</c:v>
                </c:pt>
                <c:pt idx="25">
                  <c:v>2.4390957223383998</c:v>
                </c:pt>
                <c:pt idx="26">
                  <c:v>2.4356260201925002</c:v>
                </c:pt>
                <c:pt idx="27">
                  <c:v>2.4622633967796999</c:v>
                </c:pt>
                <c:pt idx="28">
                  <c:v>2.5223016487550001</c:v>
                </c:pt>
                <c:pt idx="29">
                  <c:v>2.6538969458966002</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848277091718312E-2"/>
          <c:y val="5.8230009772742196E-2"/>
          <c:w val="0.94310906193078325"/>
          <c:h val="0.75353124999999999"/>
        </c:manualLayout>
      </c:layout>
      <c:lineChart>
        <c:grouping val="standard"/>
        <c:varyColors val="0"/>
        <c:ser>
          <c:idx val="2"/>
          <c:order val="0"/>
          <c:tx>
            <c:strRef>
              <c:f>'32.'!$B$7</c:f>
              <c:strCache>
                <c:ptCount val="1"/>
                <c:pt idx="0">
                  <c:v>Andel problemlån</c:v>
                </c:pt>
              </c:strCache>
            </c:strRef>
          </c:tx>
          <c:spPr>
            <a:ln w="38100" cap="sq">
              <a:solidFill>
                <a:srgbClr val="F8971D"/>
              </a:solidFill>
              <a:prstDash val="solid"/>
              <a:round/>
            </a:ln>
            <a:effectLst/>
          </c:spPr>
          <c:marker>
            <c:symbol val="none"/>
          </c:marker>
          <c:cat>
            <c:numRef>
              <c:f>'32.'!$A$8:$A$37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'32.'!$B$8:$B$37</c:f>
              <c:numCache>
                <c:formatCode>0.00</c:formatCode>
                <c:ptCount val="30"/>
                <c:pt idx="0">
                  <c:v>0.23757129556260942</c:v>
                </c:pt>
                <c:pt idx="1">
                  <c:v>0.19758839488153665</c:v>
                </c:pt>
                <c:pt idx="2">
                  <c:v>0.19302078167857503</c:v>
                </c:pt>
                <c:pt idx="3">
                  <c:v>0.12626450947870943</c:v>
                </c:pt>
                <c:pt idx="4">
                  <c:v>0.11474721954867668</c:v>
                </c:pt>
                <c:pt idx="5">
                  <c:v>0.16102226570739633</c:v>
                </c:pt>
                <c:pt idx="6">
                  <c:v>0.14712185375187198</c:v>
                </c:pt>
                <c:pt idx="7">
                  <c:v>9.6031491566011554E-2</c:v>
                </c:pt>
                <c:pt idx="8">
                  <c:v>8.9890230598761556E-2</c:v>
                </c:pt>
                <c:pt idx="9">
                  <c:v>0.12996021467076602</c:v>
                </c:pt>
                <c:pt idx="10">
                  <c:v>0.12757268764063609</c:v>
                </c:pt>
                <c:pt idx="11">
                  <c:v>7.1376411877529633E-2</c:v>
                </c:pt>
                <c:pt idx="12">
                  <c:v>0.12721658495363661</c:v>
                </c:pt>
                <c:pt idx="13">
                  <c:v>0.30146840258862423</c:v>
                </c:pt>
                <c:pt idx="14">
                  <c:v>0.24418426185592873</c:v>
                </c:pt>
                <c:pt idx="15">
                  <c:v>0.83851727396344156</c:v>
                </c:pt>
                <c:pt idx="16">
                  <c:v>0.20609609901708015</c:v>
                </c:pt>
                <c:pt idx="17">
                  <c:v>0.19607631801128372</c:v>
                </c:pt>
                <c:pt idx="18">
                  <c:v>0.71775000124423272</c:v>
                </c:pt>
                <c:pt idx="19">
                  <c:v>0.70133028660502361</c:v>
                </c:pt>
                <c:pt idx="20">
                  <c:v>0.76842959073509232</c:v>
                </c:pt>
                <c:pt idx="21">
                  <c:v>0.74615827446511274</c:v>
                </c:pt>
                <c:pt idx="22">
                  <c:v>1.0307167561622987</c:v>
                </c:pt>
                <c:pt idx="23">
                  <c:v>0.83499697931519112</c:v>
                </c:pt>
                <c:pt idx="24">
                  <c:v>1.2216654401145191</c:v>
                </c:pt>
                <c:pt idx="25">
                  <c:v>1.1723490525778268</c:v>
                </c:pt>
                <c:pt idx="26">
                  <c:v>1.2450781854107025</c:v>
                </c:pt>
                <c:pt idx="27">
                  <c:v>0.85440478759213778</c:v>
                </c:pt>
                <c:pt idx="28">
                  <c:v>1.2666868221739471</c:v>
                </c:pt>
                <c:pt idx="29">
                  <c:v>1.2662792770778524</c:v>
                </c:pt>
              </c:numCache>
            </c:numRef>
          </c:val>
          <c:smooth val="0"/>
          <c:extLst>
            <c:ext xmlns:c16="http://schemas.microsoft.com/office/drawing/2014/chart" uri="{C3380CC4-5D6E-409C-BE32-E72D297353CC}">
              <c16:uniqueId val="{00000000-EA24-46BE-87BC-1C4720369094}"/>
            </c:ext>
          </c:extLst>
        </c:ser>
        <c:ser>
          <c:idx val="0"/>
          <c:order val="1"/>
          <c:tx>
            <c:strRef>
              <c:f>'32.'!$C$7</c:f>
              <c:strCache>
                <c:ptCount val="1"/>
                <c:pt idx="0">
                  <c:v>Andel problemlån, Samtliga banker</c:v>
                </c:pt>
              </c:strCache>
            </c:strRef>
          </c:tx>
          <c:spPr>
            <a:ln w="28575" cap="rnd">
              <a:solidFill>
                <a:srgbClr val="006A7D"/>
              </a:solidFill>
              <a:round/>
            </a:ln>
            <a:effectLst/>
          </c:spPr>
          <c:marker>
            <c:symbol val="none"/>
          </c:marker>
          <c:cat>
            <c:numRef>
              <c:f>'32.'!$A$8:$A$37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'32.'!$C$8:$C$37</c:f>
              <c:numCache>
                <c:formatCode>0.00</c:formatCode>
                <c:ptCount val="30"/>
                <c:pt idx="0">
                  <c:v>0.88168291648142183</c:v>
                </c:pt>
                <c:pt idx="1">
                  <c:v>0.75231725319607834</c:v>
                </c:pt>
                <c:pt idx="2">
                  <c:v>0.83070492936840967</c:v>
                </c:pt>
                <c:pt idx="3">
                  <c:v>0.91127564009071538</c:v>
                </c:pt>
                <c:pt idx="4">
                  <c:v>0.86363119462952775</c:v>
                </c:pt>
                <c:pt idx="5">
                  <c:v>0.83713436635589455</c:v>
                </c:pt>
                <c:pt idx="6">
                  <c:v>0.79941262734367691</c:v>
                </c:pt>
                <c:pt idx="7">
                  <c:v>0.87009132361243069</c:v>
                </c:pt>
                <c:pt idx="8">
                  <c:v>0.74691390985668782</c:v>
                </c:pt>
                <c:pt idx="9">
                  <c:v>0.80933527708804553</c:v>
                </c:pt>
                <c:pt idx="10">
                  <c:v>0.82592369589688275</c:v>
                </c:pt>
                <c:pt idx="11">
                  <c:v>0.90175068016069737</c:v>
                </c:pt>
                <c:pt idx="12">
                  <c:v>0.88570361941997833</c:v>
                </c:pt>
                <c:pt idx="13">
                  <c:v>0.88739578704163846</c:v>
                </c:pt>
                <c:pt idx="14">
                  <c:v>0.88475489562086929</c:v>
                </c:pt>
                <c:pt idx="15">
                  <c:v>0.95261476987868621</c:v>
                </c:pt>
                <c:pt idx="16">
                  <c:v>0.91114191027116076</c:v>
                </c:pt>
                <c:pt idx="17">
                  <c:v>1.0348555324963531</c:v>
                </c:pt>
                <c:pt idx="18">
                  <c:v>1.0405915449674881</c:v>
                </c:pt>
                <c:pt idx="19">
                  <c:v>1.089825697807381</c:v>
                </c:pt>
                <c:pt idx="20">
                  <c:v>1.0288944649039748</c:v>
                </c:pt>
                <c:pt idx="21">
                  <c:v>1.0112057003575312</c:v>
                </c:pt>
                <c:pt idx="22">
                  <c:v>1.0137942949804739</c:v>
                </c:pt>
                <c:pt idx="23">
                  <c:v>1.0036334614727664</c:v>
                </c:pt>
                <c:pt idx="24">
                  <c:v>0.91787043029656123</c:v>
                </c:pt>
                <c:pt idx="25">
                  <c:v>0.89889712839574809</c:v>
                </c:pt>
                <c:pt idx="26">
                  <c:v>0.88338901354744725</c:v>
                </c:pt>
                <c:pt idx="27">
                  <c:v>0.98425153911799212</c:v>
                </c:pt>
                <c:pt idx="28">
                  <c:v>0.85545831929212568</c:v>
                </c:pt>
                <c:pt idx="29">
                  <c:v>0.83017502883504701</c:v>
                </c:pt>
              </c:numCache>
            </c:numRef>
          </c:val>
          <c:smooth val="0"/>
          <c:extLst>
            <c:ext xmlns:c16="http://schemas.microsoft.com/office/drawing/2014/chart" uri="{C3380CC4-5D6E-409C-BE32-E72D297353CC}">
              <c16:uniqueId val="{00000001-6F56-4742-83EC-273F2C72F10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425356030176131"/>
          <c:y val="0.9030645476708864"/>
          <c:w val="0.66541574319586716"/>
          <c:h val="9.693555155135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'4.'!$B$7</c:f>
              <c:strCache>
                <c:ptCount val="1"/>
                <c:pt idx="0">
                  <c:v>Total</c:v>
                </c:pt>
              </c:strCache>
            </c:strRef>
          </c:tx>
          <c:spPr>
            <a:ln w="38100" cap="sq">
              <a:solidFill>
                <a:srgbClr val="006A7D"/>
              </a:solidFill>
              <a:prstDash val="solid"/>
              <a:round/>
            </a:ln>
            <a:effectLst/>
          </c:spPr>
          <c:marker>
            <c:symbol val="none"/>
          </c:marker>
          <c:cat>
            <c:numRef>
              <c:f>'4.'!$A$8:$A$37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'4.'!$B$8:$B$37</c:f>
              <c:numCache>
                <c:formatCode>#,##0</c:formatCode>
                <c:ptCount val="30"/>
                <c:pt idx="0">
                  <c:v>5016.9599300003956</c:v>
                </c:pt>
                <c:pt idx="1">
                  <c:v>5093.4079698530995</c:v>
                </c:pt>
                <c:pt idx="2">
                  <c:v>5175.1651856811386</c:v>
                </c:pt>
                <c:pt idx="3">
                  <c:v>5252.0205475494531</c:v>
                </c:pt>
                <c:pt idx="4">
                  <c:v>5306.2109139735467</c:v>
                </c:pt>
                <c:pt idx="5">
                  <c:v>5445.5127984207047</c:v>
                </c:pt>
                <c:pt idx="6">
                  <c:v>5514.0145036453332</c:v>
                </c:pt>
                <c:pt idx="7">
                  <c:v>5554.9725638563241</c:v>
                </c:pt>
                <c:pt idx="8">
                  <c:v>5657.437843475228</c:v>
                </c:pt>
                <c:pt idx="9">
                  <c:v>5762.7224411995094</c:v>
                </c:pt>
                <c:pt idx="10">
                  <c:v>5844.8718374951031</c:v>
                </c:pt>
                <c:pt idx="11">
                  <c:v>5935.2310217535351</c:v>
                </c:pt>
                <c:pt idx="12">
                  <c:v>6037.7603463223459</c:v>
                </c:pt>
                <c:pt idx="13">
                  <c:v>6156.5134761725258</c:v>
                </c:pt>
                <c:pt idx="14">
                  <c:v>6216.3365851817343</c:v>
                </c:pt>
                <c:pt idx="15">
                  <c:v>6275.9565939752465</c:v>
                </c:pt>
                <c:pt idx="16">
                  <c:v>6364.6139042412988</c:v>
                </c:pt>
                <c:pt idx="17">
                  <c:v>6468.9379250134707</c:v>
                </c:pt>
                <c:pt idx="18">
                  <c:v>6509.1960831121296</c:v>
                </c:pt>
                <c:pt idx="19">
                  <c:v>6566.6440614964804</c:v>
                </c:pt>
                <c:pt idx="20">
                  <c:v>6697.7208920525363</c:v>
                </c:pt>
                <c:pt idx="21">
                  <c:v>6806.0650597538279</c:v>
                </c:pt>
                <c:pt idx="22">
                  <c:v>6822.950484310586</c:v>
                </c:pt>
                <c:pt idx="23">
                  <c:v>6873.7366133890973</c:v>
                </c:pt>
                <c:pt idx="24">
                  <c:v>6945.9470360312489</c:v>
                </c:pt>
                <c:pt idx="25">
                  <c:v>7064.8179128410702</c:v>
                </c:pt>
                <c:pt idx="26">
                  <c:v>7161.6034805612653</c:v>
                </c:pt>
                <c:pt idx="27">
                  <c:v>7338.035642619574</c:v>
                </c:pt>
                <c:pt idx="28">
                  <c:v>7513.3944678928647</c:v>
                </c:pt>
                <c:pt idx="29">
                  <c:v>7689.9810091433174</c:v>
                </c:pt>
              </c:numCache>
            </c:numRef>
          </c:val>
          <c:smooth val="0"/>
          <c:extLst>
            <c:ext xmlns:c16="http://schemas.microsoft.com/office/drawing/2014/chart" uri="{C3380CC4-5D6E-409C-BE32-E72D297353CC}">
              <c16:uniqueId val="{00000000-05B9-43E6-BE37-E6AC3BD2793D}"/>
            </c:ext>
          </c:extLst>
        </c:ser>
        <c:ser>
          <c:idx val="1"/>
          <c:order val="1"/>
          <c:tx>
            <c:strRef>
              <c:f>'4.'!$C$7</c:f>
              <c:strCache>
                <c:ptCount val="1"/>
                <c:pt idx="0">
                  <c:v>Hushåll - Bolån</c:v>
                </c:pt>
              </c:strCache>
            </c:strRef>
          </c:tx>
          <c:spPr>
            <a:ln w="28575" cap="rnd">
              <a:solidFill>
                <a:srgbClr val="ED8137"/>
              </a:solidFill>
              <a:round/>
            </a:ln>
            <a:effectLst/>
          </c:spPr>
          <c:marker>
            <c:symbol val="none"/>
          </c:marker>
          <c:cat>
            <c:numRef>
              <c:f>'4.'!$A$8:$A$37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'4.'!$C$8:$C$37</c:f>
              <c:numCache>
                <c:formatCode>#,##0</c:formatCode>
                <c:ptCount val="30"/>
                <c:pt idx="0">
                  <c:v>2523.0704852653439</c:v>
                </c:pt>
                <c:pt idx="1">
                  <c:v>2581.0884259246709</c:v>
                </c:pt>
                <c:pt idx="2">
                  <c:v>2639.091653914852</c:v>
                </c:pt>
                <c:pt idx="3">
                  <c:v>2700.7494975167433</c:v>
                </c:pt>
                <c:pt idx="4">
                  <c:v>2743.1588905836607</c:v>
                </c:pt>
                <c:pt idx="5">
                  <c:v>2810.7616210333035</c:v>
                </c:pt>
                <c:pt idx="6">
                  <c:v>2856.313348844903</c:v>
                </c:pt>
                <c:pt idx="7">
                  <c:v>2906.8442626565538</c:v>
                </c:pt>
                <c:pt idx="8">
                  <c:v>2951.843788380862</c:v>
                </c:pt>
                <c:pt idx="9">
                  <c:v>3012.2433361072581</c:v>
                </c:pt>
                <c:pt idx="10">
                  <c:v>3062.6032464484992</c:v>
                </c:pt>
                <c:pt idx="11">
                  <c:v>3112.0210575182987</c:v>
                </c:pt>
                <c:pt idx="12">
                  <c:v>3155.5141017155911</c:v>
                </c:pt>
                <c:pt idx="13">
                  <c:v>3200.4558868594577</c:v>
                </c:pt>
                <c:pt idx="14">
                  <c:v>3238.1026030509042</c:v>
                </c:pt>
                <c:pt idx="15">
                  <c:v>3283.8607911162271</c:v>
                </c:pt>
                <c:pt idx="16">
                  <c:v>3313.3978068779056</c:v>
                </c:pt>
                <c:pt idx="17">
                  <c:v>3357.1492256364268</c:v>
                </c:pt>
                <c:pt idx="18">
                  <c:v>3396.4026058334048</c:v>
                </c:pt>
                <c:pt idx="19">
                  <c:v>3444.652189942005</c:v>
                </c:pt>
                <c:pt idx="20">
                  <c:v>3486.9551003781035</c:v>
                </c:pt>
                <c:pt idx="21">
                  <c:v>3541.7796044219231</c:v>
                </c:pt>
                <c:pt idx="22">
                  <c:v>3586.7442242228381</c:v>
                </c:pt>
                <c:pt idx="23">
                  <c:v>3646.508181877789</c:v>
                </c:pt>
                <c:pt idx="24">
                  <c:v>3694.2667848447386</c:v>
                </c:pt>
                <c:pt idx="25">
                  <c:v>3761.7382970392996</c:v>
                </c:pt>
                <c:pt idx="26">
                  <c:v>3827.0130487050951</c:v>
                </c:pt>
                <c:pt idx="27">
                  <c:v>3896.9743676261642</c:v>
                </c:pt>
                <c:pt idx="28">
                  <c:v>3948.4640900501026</c:v>
                </c:pt>
                <c:pt idx="29">
                  <c:v>4005.7530800497866</c:v>
                </c:pt>
              </c:numCache>
            </c:numRef>
          </c:val>
          <c:smooth val="0"/>
          <c:extLst>
            <c:ext xmlns:c16="http://schemas.microsoft.com/office/drawing/2014/chart" uri="{C3380CC4-5D6E-409C-BE32-E72D297353CC}">
              <c16:uniqueId val="{00000001-05B9-43E6-BE37-E6AC3BD2793D}"/>
            </c:ext>
          </c:extLst>
        </c:ser>
        <c:ser>
          <c:idx val="2"/>
          <c:order val="2"/>
          <c:tx>
            <c:strRef>
              <c:f>'4.'!$D$7</c:f>
              <c:strCache>
                <c:ptCount val="1"/>
                <c:pt idx="0">
                  <c:v>Företag</c:v>
                </c:pt>
              </c:strCache>
            </c:strRef>
          </c:tx>
          <c:spPr>
            <a:ln w="38100" cap="sq">
              <a:solidFill>
                <a:srgbClr val="6E2B62"/>
              </a:solidFill>
              <a:prstDash val="solid"/>
              <a:round/>
            </a:ln>
            <a:effectLst/>
          </c:spPr>
          <c:marker>
            <c:symbol val="none"/>
          </c:marker>
          <c:cat>
            <c:numRef>
              <c:f>'4.'!$A$8:$A$37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'4.'!$D$8:$D$37</c:f>
              <c:numCache>
                <c:formatCode>#,##0</c:formatCode>
                <c:ptCount val="30"/>
                <c:pt idx="0">
                  <c:v>1955.9398008949413</c:v>
                </c:pt>
                <c:pt idx="1">
                  <c:v>1965.5708570849276</c:v>
                </c:pt>
                <c:pt idx="2">
                  <c:v>1949.5535577871972</c:v>
                </c:pt>
                <c:pt idx="3">
                  <c:v>1961.0142874359999</c:v>
                </c:pt>
                <c:pt idx="4">
                  <c:v>1969.4713669979071</c:v>
                </c:pt>
                <c:pt idx="5">
                  <c:v>2031.225931344195</c:v>
                </c:pt>
                <c:pt idx="6">
                  <c:v>2046.6211573091782</c:v>
                </c:pt>
                <c:pt idx="7">
                  <c:v>2034.0212020299937</c:v>
                </c:pt>
                <c:pt idx="8">
                  <c:v>2083.4184873267877</c:v>
                </c:pt>
                <c:pt idx="9">
                  <c:v>2112.8516615059812</c:v>
                </c:pt>
                <c:pt idx="10">
                  <c:v>2134.4086899533254</c:v>
                </c:pt>
                <c:pt idx="11">
                  <c:v>2160.2108027161166</c:v>
                </c:pt>
                <c:pt idx="12">
                  <c:v>2213.0581376810483</c:v>
                </c:pt>
                <c:pt idx="13">
                  <c:v>2272.8675078982692</c:v>
                </c:pt>
                <c:pt idx="14">
                  <c:v>2286.8120974994399</c:v>
                </c:pt>
                <c:pt idx="15">
                  <c:v>2296.1829952318326</c:v>
                </c:pt>
                <c:pt idx="16">
                  <c:v>2345.0087364132723</c:v>
                </c:pt>
                <c:pt idx="17">
                  <c:v>2391.5697195662055</c:v>
                </c:pt>
                <c:pt idx="18">
                  <c:v>2384.4990121745118</c:v>
                </c:pt>
                <c:pt idx="19">
                  <c:v>2387.7897211604936</c:v>
                </c:pt>
                <c:pt idx="20">
                  <c:v>2471.0320343436379</c:v>
                </c:pt>
                <c:pt idx="21">
                  <c:v>2494.5605473311025</c:v>
                </c:pt>
                <c:pt idx="22">
                  <c:v>2456.6846234036493</c:v>
                </c:pt>
                <c:pt idx="23">
                  <c:v>2441.2501750727506</c:v>
                </c:pt>
                <c:pt idx="24">
                  <c:v>2457.5594141427914</c:v>
                </c:pt>
                <c:pt idx="25">
                  <c:v>2485.1375421018311</c:v>
                </c:pt>
                <c:pt idx="26">
                  <c:v>2506.7833403198192</c:v>
                </c:pt>
                <c:pt idx="27">
                  <c:v>2601.8382870113619</c:v>
                </c:pt>
                <c:pt idx="28">
                  <c:v>2719.4099942701891</c:v>
                </c:pt>
                <c:pt idx="29">
                  <c:v>2828.5379726935685</c:v>
                </c:pt>
              </c:numCache>
            </c:numRef>
          </c:val>
          <c:smooth val="0"/>
          <c:extLst>
            <c:ext xmlns:c16="http://schemas.microsoft.com/office/drawing/2014/chart" uri="{C3380CC4-5D6E-409C-BE32-E72D297353CC}">
              <c16:uniqueId val="{00000002-05B9-43E6-BE37-E6AC3BD2793D}"/>
            </c:ext>
          </c:extLst>
        </c:ser>
        <c:ser>
          <c:idx val="3"/>
          <c:order val="3"/>
          <c:tx>
            <c:strRef>
              <c:f>'4.'!$E$7</c:f>
              <c:strCache>
                <c:ptCount val="1"/>
                <c:pt idx="0">
                  <c:v>Hushåll - konsumtionskrediter</c:v>
                </c:pt>
              </c:strCache>
            </c:strRef>
          </c:tx>
          <c:spPr>
            <a:ln w="28575" cap="rnd">
              <a:solidFill>
                <a:srgbClr val="FFFF00"/>
              </a:solidFill>
              <a:round/>
            </a:ln>
            <a:effectLst/>
          </c:spPr>
          <c:marker>
            <c:symbol val="none"/>
          </c:marker>
          <c:cat>
            <c:numRef>
              <c:f>'4.'!$A$8:$A$37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'4.'!$E$8:$E$37</c:f>
              <c:numCache>
                <c:formatCode>#,##0</c:formatCode>
                <c:ptCount val="30"/>
                <c:pt idx="0">
                  <c:v>140.27689660169813</c:v>
                </c:pt>
                <c:pt idx="1">
                  <c:v>144.9015374786396</c:v>
                </c:pt>
                <c:pt idx="2">
                  <c:v>157.05822889030497</c:v>
                </c:pt>
                <c:pt idx="3">
                  <c:v>154.55731163791239</c:v>
                </c:pt>
                <c:pt idx="4">
                  <c:v>154.79544153194527</c:v>
                </c:pt>
                <c:pt idx="5">
                  <c:v>159.58820731088946</c:v>
                </c:pt>
                <c:pt idx="6">
                  <c:v>162.16220245554982</c:v>
                </c:pt>
                <c:pt idx="7">
                  <c:v>162.49032927890551</c:v>
                </c:pt>
                <c:pt idx="8">
                  <c:v>165.82615628690752</c:v>
                </c:pt>
                <c:pt idx="9">
                  <c:v>174.91505267774889</c:v>
                </c:pt>
                <c:pt idx="10">
                  <c:v>179.65259090869679</c:v>
                </c:pt>
                <c:pt idx="11">
                  <c:v>192.01144588042953</c:v>
                </c:pt>
                <c:pt idx="12">
                  <c:v>195.99810406034462</c:v>
                </c:pt>
                <c:pt idx="13">
                  <c:v>202.69014748012512</c:v>
                </c:pt>
                <c:pt idx="14">
                  <c:v>206.3694346932345</c:v>
                </c:pt>
                <c:pt idx="15">
                  <c:v>239.99517299792177</c:v>
                </c:pt>
                <c:pt idx="16">
                  <c:v>246.3992682642149</c:v>
                </c:pt>
                <c:pt idx="17">
                  <c:v>255.61135587112611</c:v>
                </c:pt>
                <c:pt idx="18">
                  <c:v>259.06103387044476</c:v>
                </c:pt>
                <c:pt idx="19">
                  <c:v>265.89445610761572</c:v>
                </c:pt>
                <c:pt idx="20">
                  <c:v>267.7818566265874</c:v>
                </c:pt>
                <c:pt idx="21">
                  <c:v>270.02860439851725</c:v>
                </c:pt>
                <c:pt idx="22">
                  <c:v>272.57390865325385</c:v>
                </c:pt>
                <c:pt idx="23">
                  <c:v>273.92772295314757</c:v>
                </c:pt>
                <c:pt idx="24">
                  <c:v>275.81210162744105</c:v>
                </c:pt>
                <c:pt idx="25">
                  <c:v>287.45884082260392</c:v>
                </c:pt>
                <c:pt idx="26">
                  <c:v>290.2739757861923</c:v>
                </c:pt>
                <c:pt idx="27">
                  <c:v>295.13955087024061</c:v>
                </c:pt>
                <c:pt idx="28">
                  <c:v>296.20697674822242</c:v>
                </c:pt>
                <c:pt idx="29">
                  <c:v>303.87960318631661</c:v>
                </c:pt>
              </c:numCache>
            </c:numRef>
          </c:val>
          <c:smooth val="0"/>
          <c:extLst>
            <c:ext xmlns:c16="http://schemas.microsoft.com/office/drawing/2014/chart" uri="{C3380CC4-5D6E-409C-BE32-E72D297353CC}">
              <c16:uniqueId val="{00000003-05B9-43E6-BE37-E6AC3BD2793D}"/>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4742"/>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7.426042322205044E-2"/>
          <c:y val="0.88098805348769493"/>
          <c:w val="0.88759603556287603"/>
          <c:h val="9.031250407415615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729143191377719E-2"/>
          <c:y val="1.9183900447196998E-2"/>
          <c:w val="0.92901295667554962"/>
          <c:h val="0.76898535432448945"/>
        </c:manualLayout>
      </c:layout>
      <c:barChart>
        <c:barDir val="col"/>
        <c:grouping val="percentStacked"/>
        <c:varyColors val="0"/>
        <c:ser>
          <c:idx val="1"/>
          <c:order val="1"/>
          <c:tx>
            <c:strRef>
              <c:f>'5.'!$C$11</c:f>
              <c:strCache>
                <c:ptCount val="1"/>
                <c:pt idx="0">
                  <c:v>Marknadsupplåning (stapel)</c:v>
                </c:pt>
              </c:strCache>
            </c:strRef>
          </c:tx>
          <c:spPr>
            <a:solidFill>
              <a:srgbClr val="006A7D"/>
            </a:solidFill>
            <a:ln>
              <a:solidFill>
                <a:srgbClr val="006A7D"/>
              </a:solidFill>
            </a:ln>
            <a:effectLst/>
          </c:spPr>
          <c:invertIfNegative val="0"/>
          <c:cat>
            <c:numRef>
              <c:f>'5.'!$A$12:$A$41</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'5.'!$C$12:$C$41</c:f>
              <c:numCache>
                <c:formatCode>#,##0</c:formatCode>
                <c:ptCount val="30"/>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pt idx="21">
                  <c:v>4540.9312854700001</c:v>
                </c:pt>
                <c:pt idx="22">
                  <c:v>4535.9191630662308</c:v>
                </c:pt>
                <c:pt idx="23">
                  <c:v>4255.9145882303201</c:v>
                </c:pt>
                <c:pt idx="24">
                  <c:v>4556.63194495058</c:v>
                </c:pt>
                <c:pt idx="25">
                  <c:v>4633.0809539232196</c:v>
                </c:pt>
                <c:pt idx="26">
                  <c:v>4648.9238130324902</c:v>
                </c:pt>
                <c:pt idx="27">
                  <c:v>4427.5583913641603</c:v>
                </c:pt>
                <c:pt idx="28">
                  <c:v>4669.66648117979</c:v>
                </c:pt>
                <c:pt idx="29">
                  <c:v>4815.5148100938295</c:v>
                </c:pt>
              </c:numCache>
            </c:numRef>
          </c:val>
          <c:extLst>
            <c:ext xmlns:c16="http://schemas.microsoft.com/office/drawing/2014/chart" uri="{C3380CC4-5D6E-409C-BE32-E72D297353CC}">
              <c16:uniqueId val="{00000000-6BC9-4542-9BEB-7D4A5AAA2FC4}"/>
            </c:ext>
          </c:extLst>
        </c:ser>
        <c:ser>
          <c:idx val="2"/>
          <c:order val="2"/>
          <c:tx>
            <c:strRef>
              <c:f>'5.'!$D$11</c:f>
              <c:strCache>
                <c:ptCount val="1"/>
                <c:pt idx="0">
                  <c:v>Inlåning (stapel)</c:v>
                </c:pt>
              </c:strCache>
            </c:strRef>
          </c:tx>
          <c:spPr>
            <a:solidFill>
              <a:srgbClr val="F8971D"/>
            </a:solidFill>
            <a:ln>
              <a:noFill/>
            </a:ln>
            <a:effectLst/>
          </c:spPr>
          <c:invertIfNegative val="0"/>
          <c:cat>
            <c:numRef>
              <c:f>'5.'!$A$12:$A$41</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'5.'!$D$12:$D$41</c:f>
              <c:numCache>
                <c:formatCode>#,##0</c:formatCode>
                <c:ptCount val="30"/>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pt idx="21">
                  <c:v>4181.5526655530002</c:v>
                </c:pt>
                <c:pt idx="22">
                  <c:v>4228.15083192367</c:v>
                </c:pt>
                <c:pt idx="23">
                  <c:v>4259.3389980714301</c:v>
                </c:pt>
                <c:pt idx="24">
                  <c:v>4441.3821393286298</c:v>
                </c:pt>
                <c:pt idx="25">
                  <c:v>4573.0767916859841</c:v>
                </c:pt>
                <c:pt idx="26">
                  <c:v>4747.2574875406553</c:v>
                </c:pt>
                <c:pt idx="27">
                  <c:v>4697.6408226705898</c:v>
                </c:pt>
                <c:pt idx="28">
                  <c:v>4806.3281081628629</c:v>
                </c:pt>
                <c:pt idx="29">
                  <c:v>5065.0835599472757</c:v>
                </c:pt>
              </c:numCache>
            </c:numRef>
          </c:val>
          <c:extLst>
            <c:ext xmlns:c16="http://schemas.microsoft.com/office/drawing/2014/chart" uri="{C3380CC4-5D6E-409C-BE32-E72D297353CC}">
              <c16:uniqueId val="{00000001-6BC9-4542-9BEB-7D4A5AAA2FC4}"/>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0"/>
          <c:order val="0"/>
          <c:tx>
            <c:strRef>
              <c:f>'5.'!$B$11</c:f>
              <c:strCache>
                <c:ptCount val="1"/>
                <c:pt idx="0">
                  <c:v>Total (linje)</c:v>
                </c:pt>
              </c:strCache>
            </c:strRef>
          </c:tx>
          <c:spPr>
            <a:ln w="28575" cap="rnd">
              <a:solidFill>
                <a:srgbClr val="6E2B62"/>
              </a:solidFill>
              <a:round/>
            </a:ln>
            <a:effectLst/>
          </c:spPr>
          <c:marker>
            <c:symbol val="none"/>
          </c:marker>
          <c:cat>
            <c:numRef>
              <c:f>'5.'!$A$12:$A$41</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'5.'!$B$12:$B$41</c:f>
              <c:numCache>
                <c:formatCode>#,##0</c:formatCode>
                <c:ptCount val="30"/>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pt idx="21">
                  <c:v>8722.4839510230013</c:v>
                </c:pt>
                <c:pt idx="22">
                  <c:v>8764.0699949899008</c:v>
                </c:pt>
                <c:pt idx="23">
                  <c:v>8515.2535863017511</c:v>
                </c:pt>
                <c:pt idx="24">
                  <c:v>8998.0140842792098</c:v>
                </c:pt>
                <c:pt idx="25">
                  <c:v>9206.1577456092036</c:v>
                </c:pt>
                <c:pt idx="26">
                  <c:v>9396.1813005731456</c:v>
                </c:pt>
                <c:pt idx="27">
                  <c:v>9125.1992140347502</c:v>
                </c:pt>
                <c:pt idx="28">
                  <c:v>9475.994589342652</c:v>
                </c:pt>
                <c:pt idx="29">
                  <c:v>9880.5983700411052</c:v>
                </c:pt>
              </c:numCache>
            </c:numRef>
          </c:val>
          <c:smooth val="0"/>
          <c:extLst>
            <c:ext xmlns:c16="http://schemas.microsoft.com/office/drawing/2014/chart" uri="{C3380CC4-5D6E-409C-BE32-E72D297353CC}">
              <c16:uniqueId val="{00000002-6BC9-4542-9BEB-7D4A5AAA2FC4}"/>
            </c:ext>
          </c:extLst>
        </c:ser>
        <c:dLbls>
          <c:showLegendKey val="0"/>
          <c:showVal val="0"/>
          <c:showCatName val="0"/>
          <c:showSerName val="0"/>
          <c:showPercent val="0"/>
          <c:showBubbleSize val="0"/>
        </c:dLbls>
        <c:marker val="1"/>
        <c:smooth val="0"/>
        <c:axId val="943182120"/>
        <c:axId val="943188680"/>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31886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spPr>
        <a:noFill/>
        <a:ln w="9525">
          <a:solidFill>
            <a:srgbClr val="A4A4A4"/>
          </a:solidFill>
        </a:ln>
        <a:effectLst/>
      </c:spPr>
    </c:plotArea>
    <c:legend>
      <c:legendPos val="b"/>
      <c:layout>
        <c:manualLayout>
          <c:xMode val="edge"/>
          <c:yMode val="edge"/>
          <c:x val="0.15643878926910965"/>
          <c:y val="0.87394256740170029"/>
          <c:w val="0.6926134162926777"/>
          <c:h val="7.3680147171486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25201938192284E-2"/>
          <c:y val="3.2377405423343851E-2"/>
          <c:w val="0.92901295667554962"/>
          <c:h val="0.76898535432448945"/>
        </c:manualLayout>
      </c:layout>
      <c:barChart>
        <c:barDir val="col"/>
        <c:grouping val="percentStacked"/>
        <c:varyColors val="0"/>
        <c:ser>
          <c:idx val="0"/>
          <c:order val="0"/>
          <c:tx>
            <c:strRef>
              <c:f>'6.'!$A$7</c:f>
              <c:strCache>
                <c:ptCount val="1"/>
                <c:pt idx="0">
                  <c:v>Inlåning allmänhet</c:v>
                </c:pt>
              </c:strCache>
            </c:strRef>
          </c:tx>
          <c:spPr>
            <a:solidFill>
              <a:srgbClr val="F8971D"/>
            </a:solidFill>
            <a:ln>
              <a:noFill/>
            </a:ln>
            <a:effectLst/>
          </c:spPr>
          <c:invertIfNegative val="0"/>
          <c:cat>
            <c:strRef>
              <c:f>'6.'!$B$6:$G$6</c:f>
              <c:strCache>
                <c:ptCount val="6"/>
                <c:pt idx="0">
                  <c:v>Storbanker</c:v>
                </c:pt>
                <c:pt idx="1">
                  <c:v>Konsumentkredit</c:v>
                </c:pt>
                <c:pt idx="2">
                  <c:v>Bolånebanker</c:v>
                </c:pt>
                <c:pt idx="3">
                  <c:v>VP-Banker</c:v>
                </c:pt>
                <c:pt idx="4">
                  <c:v>Leasingbolag</c:v>
                </c:pt>
                <c:pt idx="5">
                  <c:v>Sparbanker</c:v>
                </c:pt>
              </c:strCache>
            </c:strRef>
          </c:cat>
          <c:val>
            <c:numRef>
              <c:f>'6.'!$B$7:$G$7</c:f>
              <c:numCache>
                <c:formatCode>0%</c:formatCode>
                <c:ptCount val="6"/>
                <c:pt idx="0">
                  <c:v>0.53095341323498091</c:v>
                </c:pt>
                <c:pt idx="1">
                  <c:v>0.90405371431645243</c:v>
                </c:pt>
                <c:pt idx="2">
                  <c:v>0.31475004261408701</c:v>
                </c:pt>
                <c:pt idx="3">
                  <c:v>1</c:v>
                </c:pt>
                <c:pt idx="4">
                  <c:v>0.79028234592743318</c:v>
                </c:pt>
                <c:pt idx="5">
                  <c:v>0.92473063604491534</c:v>
                </c:pt>
              </c:numCache>
            </c:numRef>
          </c:val>
          <c:extLst>
            <c:ext xmlns:c16="http://schemas.microsoft.com/office/drawing/2014/chart" uri="{C3380CC4-5D6E-409C-BE32-E72D297353CC}">
              <c16:uniqueId val="{00000000-CA1C-4950-B269-F7A2B07F5157}"/>
            </c:ext>
          </c:extLst>
        </c:ser>
        <c:ser>
          <c:idx val="1"/>
          <c:order val="1"/>
          <c:tx>
            <c:strRef>
              <c:f>'6.'!$A$8</c:f>
              <c:strCache>
                <c:ptCount val="1"/>
                <c:pt idx="0">
                  <c:v>Emitterade värdepapper</c:v>
                </c:pt>
              </c:strCache>
            </c:strRef>
          </c:tx>
          <c:spPr>
            <a:solidFill>
              <a:srgbClr val="006A7D"/>
            </a:solidFill>
            <a:ln>
              <a:noFill/>
            </a:ln>
            <a:effectLst/>
          </c:spPr>
          <c:invertIfNegative val="0"/>
          <c:cat>
            <c:strRef>
              <c:f>'6.'!$B$6:$G$6</c:f>
              <c:strCache>
                <c:ptCount val="6"/>
                <c:pt idx="0">
                  <c:v>Storbanker</c:v>
                </c:pt>
                <c:pt idx="1">
                  <c:v>Konsumentkredit</c:v>
                </c:pt>
                <c:pt idx="2">
                  <c:v>Bolånebanker</c:v>
                </c:pt>
                <c:pt idx="3">
                  <c:v>VP-Banker</c:v>
                </c:pt>
                <c:pt idx="4">
                  <c:v>Leasingbolag</c:v>
                </c:pt>
                <c:pt idx="5">
                  <c:v>Sparbanker</c:v>
                </c:pt>
              </c:strCache>
            </c:strRef>
          </c:cat>
          <c:val>
            <c:numRef>
              <c:f>'6.'!$B$8:$G$8</c:f>
              <c:numCache>
                <c:formatCode>0%</c:formatCode>
                <c:ptCount val="6"/>
                <c:pt idx="0">
                  <c:v>0.46904658676501909</c:v>
                </c:pt>
                <c:pt idx="1">
                  <c:v>9.5946285683547572E-2</c:v>
                </c:pt>
                <c:pt idx="2">
                  <c:v>0.68524995738591299</c:v>
                </c:pt>
                <c:pt idx="3">
                  <c:v>0</c:v>
                </c:pt>
                <c:pt idx="4">
                  <c:v>0.20971765407256682</c:v>
                </c:pt>
                <c:pt idx="5">
                  <c:v>7.5269363955084656E-2</c:v>
                </c:pt>
              </c:numCache>
            </c:numRef>
          </c:val>
          <c:extLst>
            <c:ext xmlns:c16="http://schemas.microsoft.com/office/drawing/2014/chart" uri="{C3380CC4-5D6E-409C-BE32-E72D297353CC}">
              <c16:uniqueId val="{00000001-CA1C-4950-B269-F7A2B07F5157}"/>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22176058508337801"/>
          <c:y val="0.94230341406447926"/>
          <c:w val="0.56178477364017065"/>
          <c:h val="5.73694598015167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5255405661974E-2"/>
          <c:y val="5.4179648481115381E-2"/>
          <c:w val="0.85240634082806099"/>
          <c:h val="0.73915411366613049"/>
        </c:manualLayout>
      </c:layout>
      <c:lineChart>
        <c:grouping val="standard"/>
        <c:varyColors val="0"/>
        <c:ser>
          <c:idx val="1"/>
          <c:order val="0"/>
          <c:tx>
            <c:strRef>
              <c:f>'7.'!$B$7</c:f>
              <c:strCache>
                <c:ptCount val="1"/>
                <c:pt idx="0">
                  <c:v>Avkastning på eget kapital</c:v>
                </c:pt>
              </c:strCache>
            </c:strRef>
          </c:tx>
          <c:spPr>
            <a:ln w="38100" cap="sq">
              <a:solidFill>
                <a:srgbClr val="006A7D"/>
              </a:solidFill>
              <a:prstDash val="solid"/>
              <a:round/>
            </a:ln>
            <a:effectLst/>
          </c:spPr>
          <c:marker>
            <c:symbol val="none"/>
          </c:marker>
          <c:cat>
            <c:numRef>
              <c:f>'7.'!$A$8:$A$37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'7.'!$B$8:$B$37</c:f>
              <c:numCache>
                <c:formatCode>_-* #\ ##0.0_-;\-* #\ ##0.0_-;_-* "-"??_-;_-@_-</c:formatCode>
                <c:ptCount val="30"/>
                <c:pt idx="0">
                  <c:v>13.12024745011316</c:v>
                </c:pt>
                <c:pt idx="1">
                  <c:v>11.922414394656903</c:v>
                </c:pt>
                <c:pt idx="2">
                  <c:v>11.357347491257439</c:v>
                </c:pt>
                <c:pt idx="3">
                  <c:v>11.321410905712398</c:v>
                </c:pt>
                <c:pt idx="4">
                  <c:v>9.3760423638113899</c:v>
                </c:pt>
                <c:pt idx="5">
                  <c:v>12.768144781441043</c:v>
                </c:pt>
                <c:pt idx="6">
                  <c:v>12.432701969801299</c:v>
                </c:pt>
                <c:pt idx="7">
                  <c:v>11.881691169298747</c:v>
                </c:pt>
                <c:pt idx="8">
                  <c:v>13.178830066373449</c:v>
                </c:pt>
                <c:pt idx="9">
                  <c:v>12.707894044387153</c:v>
                </c:pt>
                <c:pt idx="10">
                  <c:v>12.114375306136054</c:v>
                </c:pt>
                <c:pt idx="11">
                  <c:v>11.507005811727026</c:v>
                </c:pt>
                <c:pt idx="12">
                  <c:v>12.208166538060981</c:v>
                </c:pt>
                <c:pt idx="13">
                  <c:v>14.127796181267167</c:v>
                </c:pt>
                <c:pt idx="14">
                  <c:v>12.944091056284973</c:v>
                </c:pt>
                <c:pt idx="15">
                  <c:v>12.357564036613656</c:v>
                </c:pt>
                <c:pt idx="16">
                  <c:v>12.872723324763896</c:v>
                </c:pt>
                <c:pt idx="17">
                  <c:v>12.235595339469658</c:v>
                </c:pt>
                <c:pt idx="18">
                  <c:v>11.374110374011915</c:v>
                </c:pt>
                <c:pt idx="19">
                  <c:v>11.195200706631493</c:v>
                </c:pt>
                <c:pt idx="20">
                  <c:v>3.8687115429663432</c:v>
                </c:pt>
                <c:pt idx="21">
                  <c:v>6.2385760647928574</c:v>
                </c:pt>
                <c:pt idx="22">
                  <c:v>7.3791507797284357</c:v>
                </c:pt>
                <c:pt idx="23">
                  <c:v>7.9427891272348363</c:v>
                </c:pt>
                <c:pt idx="24">
                  <c:v>10.730928756331201</c:v>
                </c:pt>
                <c:pt idx="25">
                  <c:v>10.856939864224218</c:v>
                </c:pt>
                <c:pt idx="26">
                  <c:v>10.783192302393829</c:v>
                </c:pt>
                <c:pt idx="27">
                  <c:v>10.148995268317792</c:v>
                </c:pt>
                <c:pt idx="28">
                  <c:v>10.028720438998805</c:v>
                </c:pt>
                <c:pt idx="29">
                  <c:v>8.5381973416062689</c:v>
                </c:pt>
              </c:numCache>
            </c:numRef>
          </c:val>
          <c:smooth val="0"/>
          <c:extLst>
            <c:ext xmlns:c16="http://schemas.microsoft.com/office/drawing/2014/chart" uri="{C3380CC4-5D6E-409C-BE32-E72D297353CC}">
              <c16:uniqueId val="{00000000-EED3-4233-818B-6857291929D6}"/>
            </c:ext>
          </c:extLst>
        </c:ser>
        <c:ser>
          <c:idx val="0"/>
          <c:order val="1"/>
          <c:tx>
            <c:strRef>
              <c:f>'7.'!$C$7</c:f>
              <c:strCache>
                <c:ptCount val="1"/>
                <c:pt idx="0">
                  <c:v>EU-banker</c:v>
                </c:pt>
              </c:strCache>
            </c:strRef>
          </c:tx>
          <c:spPr>
            <a:ln w="28575" cap="rnd">
              <a:solidFill>
                <a:srgbClr val="98449A"/>
              </a:solidFill>
              <a:prstDash val="solid"/>
              <a:round/>
            </a:ln>
            <a:effectLst/>
          </c:spPr>
          <c:marker>
            <c:symbol val="none"/>
          </c:marker>
          <c:cat>
            <c:numRef>
              <c:f>'7.'!$A$8:$A$37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'7.'!$C$8:$C$37</c:f>
              <c:numCache>
                <c:formatCode>_-* #\ ##0.0_-;\-* #\ ##0.0_-;_-* "-"??_-;_-@_-</c:formatCode>
                <c:ptCount val="30"/>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numCache>
            </c:numRef>
          </c:val>
          <c:smooth val="0"/>
          <c:extLst>
            <c:ext xmlns:c16="http://schemas.microsoft.com/office/drawing/2014/chart" uri="{C3380CC4-5D6E-409C-BE32-E72D297353CC}">
              <c16:uniqueId val="{00000001-EED3-4233-818B-6857291929D6}"/>
            </c:ext>
          </c:extLst>
        </c:ser>
        <c:ser>
          <c:idx val="2"/>
          <c:order val="2"/>
          <c:tx>
            <c:strRef>
              <c:f>'7.'!$D$7</c:f>
              <c:strCache>
                <c:ptCount val="1"/>
                <c:pt idx="0">
                  <c:v>Exkl. Klarna</c:v>
                </c:pt>
              </c:strCache>
            </c:strRef>
          </c:tx>
          <c:spPr>
            <a:ln w="28575" cap="rnd">
              <a:solidFill>
                <a:srgbClr val="ED7D31"/>
              </a:solidFill>
              <a:round/>
            </a:ln>
            <a:effectLst/>
          </c:spPr>
          <c:marker>
            <c:symbol val="none"/>
          </c:marker>
          <c:cat>
            <c:numRef>
              <c:f>'7.'!$A$8:$A$37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'7.'!$D$8:$D$37</c:f>
              <c:numCache>
                <c:formatCode>_-* #\ ##0.0_-;\-* #\ ##0.0_-;_-* "-"??_-;_-@_-</c:formatCode>
                <c:ptCount val="30"/>
                <c:pt idx="0">
                  <c:v>13.114233998719321</c:v>
                </c:pt>
                <c:pt idx="1">
                  <c:v>11.922799705755338</c:v>
                </c:pt>
                <c:pt idx="2">
                  <c:v>11.365148447627385</c:v>
                </c:pt>
                <c:pt idx="3">
                  <c:v>11.346522016990145</c:v>
                </c:pt>
                <c:pt idx="4">
                  <c:v>9.4058989880229564</c:v>
                </c:pt>
                <c:pt idx="5">
                  <c:v>12.79413730494624</c:v>
                </c:pt>
                <c:pt idx="6">
                  <c:v>12.444764235417862</c:v>
                </c:pt>
                <c:pt idx="7">
                  <c:v>11.918440952380182</c:v>
                </c:pt>
                <c:pt idx="8">
                  <c:v>13.176632534923465</c:v>
                </c:pt>
                <c:pt idx="9">
                  <c:v>12.695343206852277</c:v>
                </c:pt>
                <c:pt idx="10">
                  <c:v>12.107579102435571</c:v>
                </c:pt>
                <c:pt idx="11">
                  <c:v>11.517321116256795</c:v>
                </c:pt>
                <c:pt idx="12">
                  <c:v>12.246499728983574</c:v>
                </c:pt>
                <c:pt idx="13">
                  <c:v>14.206914975023391</c:v>
                </c:pt>
                <c:pt idx="14">
                  <c:v>13.022811919147733</c:v>
                </c:pt>
                <c:pt idx="15">
                  <c:v>12.432466080238612</c:v>
                </c:pt>
                <c:pt idx="16">
                  <c:v>13.035899629090828</c:v>
                </c:pt>
                <c:pt idx="17">
                  <c:v>12.364939276066263</c:v>
                </c:pt>
                <c:pt idx="18">
                  <c:v>11.591268774011075</c:v>
                </c:pt>
                <c:pt idx="19">
                  <c:v>11.457043837724312</c:v>
                </c:pt>
                <c:pt idx="20">
                  <c:v>4.1921600143641591</c:v>
                </c:pt>
                <c:pt idx="21">
                  <c:v>6.4841451048811605</c:v>
                </c:pt>
                <c:pt idx="22">
                  <c:v>7.6259865035383028</c:v>
                </c:pt>
                <c:pt idx="23">
                  <c:v>8.2699091708386483</c:v>
                </c:pt>
                <c:pt idx="24">
                  <c:v>11.337353323157307</c:v>
                </c:pt>
                <c:pt idx="25">
                  <c:v>11.509500701521933</c:v>
                </c:pt>
                <c:pt idx="26">
                  <c:v>11.54003706068619</c:v>
                </c:pt>
                <c:pt idx="27">
                  <c:v>11.352682034740578</c:v>
                </c:pt>
                <c:pt idx="28">
                  <c:v>11.676651770472018</c:v>
                </c:pt>
                <c:pt idx="29">
                  <c:v>10.401771869663474</c:v>
                </c:pt>
              </c:numCache>
            </c:numRef>
          </c:val>
          <c:smooth val="0"/>
          <c:extLst>
            <c:ext xmlns:c16="http://schemas.microsoft.com/office/drawing/2014/chart" uri="{C3380CC4-5D6E-409C-BE32-E72D297353CC}">
              <c16:uniqueId val="{00000002-9D66-4AEA-B7C2-708239F3C6B7}"/>
            </c:ext>
          </c:extLst>
        </c:ser>
        <c:dLbls>
          <c:showLegendKey val="0"/>
          <c:showVal val="0"/>
          <c:showCatName val="0"/>
          <c:showSerName val="0"/>
          <c:showPercent val="0"/>
          <c:showBubbleSize val="0"/>
        </c:dLbls>
        <c:smooth val="0"/>
        <c:axId val="517726632"/>
        <c:axId val="517737456"/>
      </c:lineChart>
      <c:dateAx>
        <c:axId val="517726632"/>
        <c:scaling>
          <c:orientation val="minMax"/>
          <c:max val="44742"/>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auto val="1"/>
        <c:lblOffset val="0"/>
        <c:baseTimeUnit val="months"/>
        <c:majorUnit val="1"/>
        <c:majorTimeUnit val="years"/>
        <c:minorUnit val="12"/>
        <c:minorTimeUnit val="months"/>
      </c:dateAx>
      <c:valAx>
        <c:axId val="517737456"/>
        <c:scaling>
          <c:orientation val="minMax"/>
          <c:max val="15"/>
          <c:min val="0"/>
        </c:scaling>
        <c:delete val="0"/>
        <c:axPos val="l"/>
        <c:majorGridlines>
          <c:spPr>
            <a:ln w="9525" cap="flat" cmpd="sng" algn="ctr">
              <a:solidFill>
                <a:srgbClr val="A4A4A4"/>
              </a:solidFill>
              <a:round/>
            </a:ln>
            <a:effectLst/>
          </c:spPr>
        </c:majorGridlines>
        <c:numFmt formatCode="_-* #\ ##0.0_-;\-* #\ ##0.0_-;_-* &quot;-&quot;??_-;_-@_-" sourceLinked="1"/>
        <c:majorTickMark val="out"/>
        <c:minorTickMark val="none"/>
        <c:tickLblPos val="nextTo"/>
        <c:spPr>
          <a:noFill/>
          <a:ln>
            <a:solidFill>
              <a:srgbClr val="A4A4A4"/>
            </a:solidFill>
          </a:ln>
          <a:effectLst/>
        </c:spPr>
        <c:txPr>
          <a:bodyPr rot="0" spcFirstLastPara="1" vertOverflow="ellipsis" wrap="square" anchor="t" anchorCtr="1"/>
          <a:lstStyle/>
          <a:p>
            <a:pPr>
              <a:defRPr sz="1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2094"/>
        <c:crossBetween val="between"/>
        <c:majorUnit val="2"/>
        <c:minorUnit val="0.5"/>
      </c:valAx>
      <c:spPr>
        <a:noFill/>
        <a:ln>
          <a:solidFill>
            <a:srgbClr val="A4A4A4"/>
          </a:solidFill>
        </a:ln>
        <a:effectLst/>
      </c:spPr>
    </c:plotArea>
    <c:legend>
      <c:legendPos val="b"/>
      <c:layout>
        <c:manualLayout>
          <c:xMode val="edge"/>
          <c:yMode val="edge"/>
          <c:x val="2.9505951290420756E-2"/>
          <c:y val="0.86313267361495949"/>
          <c:w val="0.89999998565291917"/>
          <c:h val="3.616184586384525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'8.'!$B$7</c:f>
              <c:strCache>
                <c:ptCount val="1"/>
                <c:pt idx="0">
                  <c:v>K/I kvot</c:v>
                </c:pt>
              </c:strCache>
            </c:strRef>
          </c:tx>
          <c:spPr>
            <a:ln w="38100" cap="sq">
              <a:solidFill>
                <a:srgbClr val="006A7D"/>
              </a:solidFill>
              <a:prstDash val="solid"/>
              <a:round/>
            </a:ln>
            <a:effectLst/>
          </c:spPr>
          <c:marker>
            <c:symbol val="none"/>
          </c:marker>
          <c:cat>
            <c:numRef>
              <c:f>'8.'!$A$8:$A$37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'8.'!$B$8:$B$37</c:f>
              <c:numCache>
                <c:formatCode>0</c:formatCode>
                <c:ptCount val="30"/>
                <c:pt idx="0">
                  <c:v>50.330974802496641</c:v>
                </c:pt>
                <c:pt idx="1">
                  <c:v>51.951784214764928</c:v>
                </c:pt>
                <c:pt idx="2">
                  <c:v>52.006830081702091</c:v>
                </c:pt>
                <c:pt idx="3">
                  <c:v>52.525594997600109</c:v>
                </c:pt>
                <c:pt idx="4">
                  <c:v>56.356285582747326</c:v>
                </c:pt>
                <c:pt idx="5">
                  <c:v>52.442004026260982</c:v>
                </c:pt>
                <c:pt idx="6">
                  <c:v>51.682662508843748</c:v>
                </c:pt>
                <c:pt idx="7">
                  <c:v>52.009240040212489</c:v>
                </c:pt>
                <c:pt idx="8">
                  <c:v>50.438229766721307</c:v>
                </c:pt>
                <c:pt idx="9">
                  <c:v>50.941583421560246</c:v>
                </c:pt>
                <c:pt idx="10">
                  <c:v>50.589432021873094</c:v>
                </c:pt>
                <c:pt idx="11">
                  <c:v>51.490374693327837</c:v>
                </c:pt>
                <c:pt idx="12">
                  <c:v>50.794756442424685</c:v>
                </c:pt>
                <c:pt idx="13">
                  <c:v>49.725777986914693</c:v>
                </c:pt>
                <c:pt idx="14">
                  <c:v>50.226509141758683</c:v>
                </c:pt>
                <c:pt idx="15">
                  <c:v>51.238467184378045</c:v>
                </c:pt>
                <c:pt idx="16">
                  <c:v>47.729115898537309</c:v>
                </c:pt>
                <c:pt idx="17">
                  <c:v>49.484164597620101</c:v>
                </c:pt>
                <c:pt idx="18">
                  <c:v>50.826402698182825</c:v>
                </c:pt>
                <c:pt idx="19">
                  <c:v>51.172141999049749</c:v>
                </c:pt>
                <c:pt idx="20">
                  <c:v>60.895685719556546</c:v>
                </c:pt>
                <c:pt idx="21">
                  <c:v>54.298055337924147</c:v>
                </c:pt>
                <c:pt idx="22">
                  <c:v>52.970918324255102</c:v>
                </c:pt>
                <c:pt idx="23">
                  <c:v>52.664215841590021</c:v>
                </c:pt>
                <c:pt idx="24">
                  <c:v>49.022827928479821</c:v>
                </c:pt>
                <c:pt idx="25">
                  <c:v>48.90280980480793</c:v>
                </c:pt>
                <c:pt idx="26">
                  <c:v>48.649357169218106</c:v>
                </c:pt>
                <c:pt idx="27">
                  <c:v>49.951772460459289</c:v>
                </c:pt>
                <c:pt idx="28">
                  <c:v>49.634615768797367</c:v>
                </c:pt>
                <c:pt idx="29">
                  <c:v>52.330346482847531</c:v>
                </c:pt>
              </c:numCache>
            </c:numRef>
          </c:val>
          <c:smooth val="0"/>
          <c:extLst>
            <c:ext xmlns:c16="http://schemas.microsoft.com/office/drawing/2014/chart" uri="{C3380CC4-5D6E-409C-BE32-E72D297353CC}">
              <c16:uniqueId val="{00000000-B3E7-4AF4-8DD9-3E3D874C52DA}"/>
            </c:ext>
          </c:extLst>
        </c:ser>
        <c:ser>
          <c:idx val="1"/>
          <c:order val="1"/>
          <c:tx>
            <c:strRef>
              <c:f>'8.'!$C$7</c:f>
              <c:strCache>
                <c:ptCount val="1"/>
                <c:pt idx="0">
                  <c:v>K/I-kvot, glidande medelvärde</c:v>
                </c:pt>
              </c:strCache>
            </c:strRef>
          </c:tx>
          <c:spPr>
            <a:ln w="38100" cap="rnd">
              <a:solidFill>
                <a:srgbClr val="006A7D"/>
              </a:solidFill>
              <a:prstDash val="dash"/>
              <a:round/>
            </a:ln>
            <a:effectLst/>
          </c:spPr>
          <c:marker>
            <c:symbol val="none"/>
          </c:marker>
          <c:cat>
            <c:numRef>
              <c:f>'8.'!$A$8:$A$37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'8.'!$C$8:$C$37</c:f>
              <c:numCache>
                <c:formatCode>0</c:formatCode>
                <c:ptCount val="30"/>
                <c:pt idx="0">
                  <c:v>50.95874828217989</c:v>
                </c:pt>
                <c:pt idx="1">
                  <c:v>50.198525137506898</c:v>
                </c:pt>
                <c:pt idx="2">
                  <c:v>50.598941425503696</c:v>
                </c:pt>
                <c:pt idx="3">
                  <c:v>51.112284004839204</c:v>
                </c:pt>
                <c:pt idx="4">
                  <c:v>53.210123719203608</c:v>
                </c:pt>
                <c:pt idx="5">
                  <c:v>53.332678672077627</c:v>
                </c:pt>
                <c:pt idx="6">
                  <c:v>53.251636778863038</c:v>
                </c:pt>
                <c:pt idx="7">
                  <c:v>53.122548039516133</c:v>
                </c:pt>
                <c:pt idx="8">
                  <c:v>51.643034085509626</c:v>
                </c:pt>
                <c:pt idx="9">
                  <c:v>51.267928934334442</c:v>
                </c:pt>
                <c:pt idx="10">
                  <c:v>50.994621312591789</c:v>
                </c:pt>
                <c:pt idx="11">
                  <c:v>50.86490497587063</c:v>
                </c:pt>
                <c:pt idx="12">
                  <c:v>50.95403664479646</c:v>
                </c:pt>
                <c:pt idx="13">
                  <c:v>50.650085286135081</c:v>
                </c:pt>
                <c:pt idx="14">
                  <c:v>50.559354566106478</c:v>
                </c:pt>
                <c:pt idx="15">
                  <c:v>50.496377688869025</c:v>
                </c:pt>
                <c:pt idx="16">
                  <c:v>49.729967552897186</c:v>
                </c:pt>
                <c:pt idx="17">
                  <c:v>49.669564205573536</c:v>
                </c:pt>
                <c:pt idx="18">
                  <c:v>49.819537594679566</c:v>
                </c:pt>
                <c:pt idx="19">
                  <c:v>49.802956298347496</c:v>
                </c:pt>
                <c:pt idx="20">
                  <c:v>53.094598753602305</c:v>
                </c:pt>
                <c:pt idx="21">
                  <c:v>54.298071438678321</c:v>
                </c:pt>
                <c:pt idx="22">
                  <c:v>54.834200345196386</c:v>
                </c:pt>
                <c:pt idx="23">
                  <c:v>55.207218805831452</c:v>
                </c:pt>
                <c:pt idx="24">
                  <c:v>52.239004358062267</c:v>
                </c:pt>
                <c:pt idx="25">
                  <c:v>50.890192974783218</c:v>
                </c:pt>
                <c:pt idx="26">
                  <c:v>49.809802686023971</c:v>
                </c:pt>
                <c:pt idx="27">
                  <c:v>49.13169184074129</c:v>
                </c:pt>
                <c:pt idx="28">
                  <c:v>49.284638800820673</c:v>
                </c:pt>
                <c:pt idx="29">
                  <c:v>50.14152297033057</c:v>
                </c:pt>
              </c:numCache>
            </c:numRef>
          </c:val>
          <c:smooth val="0"/>
          <c:extLst>
            <c:ext xmlns:c16="http://schemas.microsoft.com/office/drawing/2014/chart" uri="{C3380CC4-5D6E-409C-BE32-E72D297353CC}">
              <c16:uniqueId val="{00000001-B3E7-4AF4-8DD9-3E3D874C52DA}"/>
            </c:ext>
          </c:extLst>
        </c:ser>
        <c:ser>
          <c:idx val="2"/>
          <c:order val="2"/>
          <c:tx>
            <c:strRef>
              <c:f>'8.'!$D$7</c:f>
              <c:strCache>
                <c:ptCount val="1"/>
                <c:pt idx="0">
                  <c:v>EU-banker</c:v>
                </c:pt>
              </c:strCache>
            </c:strRef>
          </c:tx>
          <c:spPr>
            <a:ln w="28575" cap="rnd">
              <a:solidFill>
                <a:srgbClr val="993366"/>
              </a:solidFill>
              <a:prstDash val="solid"/>
              <a:round/>
            </a:ln>
            <a:effectLst/>
          </c:spPr>
          <c:marker>
            <c:symbol val="none"/>
          </c:marker>
          <c:cat>
            <c:numRef>
              <c:f>'8.'!$A$8:$A$37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'8.'!$D$8:$D$37</c:f>
              <c:numCache>
                <c:formatCode>0</c:formatCode>
                <c:ptCount val="30"/>
                <c:pt idx="0">
                  <c:v>60.977220389999999</c:v>
                </c:pt>
                <c:pt idx="1">
                  <c:v>59.306555930000002</c:v>
                </c:pt>
                <c:pt idx="2">
                  <c:v>59.935528120000001</c:v>
                </c:pt>
                <c:pt idx="3">
                  <c:v>62.807720739999993</c:v>
                </c:pt>
                <c:pt idx="4">
                  <c:v>65.996565630000006</c:v>
                </c:pt>
                <c:pt idx="5">
                  <c:v>62.689661839999999</c:v>
                </c:pt>
                <c:pt idx="6">
                  <c:v>63.030329180000003</c:v>
                </c:pt>
                <c:pt idx="7">
                  <c:v>65.25961144</c:v>
                </c:pt>
                <c:pt idx="8">
                  <c:v>63.895539499999998</c:v>
                </c:pt>
                <c:pt idx="9">
                  <c:v>61.555518730000003</c:v>
                </c:pt>
                <c:pt idx="10">
                  <c:v>61.706182119999994</c:v>
                </c:pt>
                <c:pt idx="11">
                  <c:v>63.351302699999998</c:v>
                </c:pt>
                <c:pt idx="12">
                  <c:v>65.006623149999996</c:v>
                </c:pt>
                <c:pt idx="13">
                  <c:v>63.73910103</c:v>
                </c:pt>
                <c:pt idx="14">
                  <c:v>63.30515535</c:v>
                </c:pt>
                <c:pt idx="15">
                  <c:v>64.465958020000002</c:v>
                </c:pt>
                <c:pt idx="16">
                  <c:v>66.341579870000004</c:v>
                </c:pt>
                <c:pt idx="17">
                  <c:v>64.10522576999999</c:v>
                </c:pt>
                <c:pt idx="18">
                  <c:v>63.302078170000001</c:v>
                </c:pt>
                <c:pt idx="19">
                  <c:v>63.97961609</c:v>
                </c:pt>
                <c:pt idx="20">
                  <c:v>71.722820970000001</c:v>
                </c:pt>
                <c:pt idx="21">
                  <c:v>66.637505900000008</c:v>
                </c:pt>
                <c:pt idx="22">
                  <c:v>64.704953230000001</c:v>
                </c:pt>
                <c:pt idx="23">
                  <c:v>65.219979940000002</c:v>
                </c:pt>
                <c:pt idx="24">
                  <c:v>63.555011329999999</c:v>
                </c:pt>
                <c:pt idx="25">
                  <c:v>63.984188549999999</c:v>
                </c:pt>
                <c:pt idx="26">
                  <c:v>62.735993199999996</c:v>
                </c:pt>
                <c:pt idx="27">
                  <c:v>63.335340439999996</c:v>
                </c:pt>
                <c:pt idx="28">
                  <c:v>63.180797600000005</c:v>
                </c:pt>
                <c:pt idx="29">
                  <c:v>61.391007330000001</c:v>
                </c:pt>
              </c:numCache>
            </c:numRef>
          </c:val>
          <c:smooth val="0"/>
          <c:extLst>
            <c:ext xmlns:c16="http://schemas.microsoft.com/office/drawing/2014/chart" uri="{C3380CC4-5D6E-409C-BE32-E72D297353CC}">
              <c16:uniqueId val="{00000001-F65C-4C91-8978-F9B1159DD138}"/>
            </c:ext>
          </c:extLst>
        </c:ser>
        <c:dLbls>
          <c:showLegendKey val="0"/>
          <c:showVal val="0"/>
          <c:showCatName val="0"/>
          <c:showSerName val="0"/>
          <c:showPercent val="0"/>
          <c:showBubbleSize val="0"/>
        </c:dLbls>
        <c:smooth val="0"/>
        <c:axId val="517726632"/>
        <c:axId val="517737456"/>
      </c:lineChart>
      <c:dateAx>
        <c:axId val="517726632"/>
        <c:scaling>
          <c:orientation val="minMax"/>
          <c:max val="44742"/>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75"/>
          <c:min val="4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1.0483314267222217E-2"/>
          <c:y val="0.88991291942165751"/>
          <c:w val="0.33761985680092377"/>
          <c:h val="0.1084114241817334"/>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'9.'!$B$7</c:f>
              <c:strCache>
                <c:ptCount val="1"/>
                <c:pt idx="0">
                  <c:v>Räntenettomarginal</c:v>
                </c:pt>
              </c:strCache>
            </c:strRef>
          </c:tx>
          <c:spPr>
            <a:ln w="38100" cap="sq">
              <a:solidFill>
                <a:srgbClr val="006A7D"/>
              </a:solidFill>
              <a:prstDash val="solid"/>
              <a:round/>
            </a:ln>
            <a:effectLst/>
          </c:spPr>
          <c:marker>
            <c:symbol val="none"/>
          </c:marker>
          <c:cat>
            <c:numRef>
              <c:f>'9.'!$A$8:$A$37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'9.'!$B$8:$B$37</c:f>
              <c:numCache>
                <c:formatCode>0.0</c:formatCode>
                <c:ptCount val="30"/>
                <c:pt idx="0">
                  <c:v>1.1998296875223231</c:v>
                </c:pt>
                <c:pt idx="1">
                  <c:v>1.1880196649258734</c:v>
                </c:pt>
                <c:pt idx="2">
                  <c:v>1.1934905978087311</c:v>
                </c:pt>
                <c:pt idx="3">
                  <c:v>1.2559984540262121</c:v>
                </c:pt>
                <c:pt idx="4">
                  <c:v>1.2040702143759876</c:v>
                </c:pt>
                <c:pt idx="5">
                  <c:v>1.1967464254935825</c:v>
                </c:pt>
                <c:pt idx="6">
                  <c:v>1.2104278003493152</c:v>
                </c:pt>
                <c:pt idx="7">
                  <c:v>1.2845952845617734</c:v>
                </c:pt>
                <c:pt idx="8">
                  <c:v>1.2220256613690694</c:v>
                </c:pt>
                <c:pt idx="9">
                  <c:v>1.2388622733005323</c:v>
                </c:pt>
                <c:pt idx="10">
                  <c:v>1.2314944742813378</c:v>
                </c:pt>
                <c:pt idx="11">
                  <c:v>1.3037000791714197</c:v>
                </c:pt>
                <c:pt idx="12">
                  <c:v>1.2519188930742555</c:v>
                </c:pt>
                <c:pt idx="13">
                  <c:v>1.2397347520074871</c:v>
                </c:pt>
                <c:pt idx="14">
                  <c:v>1.2519244008084347</c:v>
                </c:pt>
                <c:pt idx="15">
                  <c:v>1.2868925718555195</c:v>
                </c:pt>
                <c:pt idx="16">
                  <c:v>1.2434158136974238</c:v>
                </c:pt>
                <c:pt idx="17">
                  <c:v>1.2643844598820118</c:v>
                </c:pt>
                <c:pt idx="18">
                  <c:v>1.2578774640615404</c:v>
                </c:pt>
                <c:pt idx="19">
                  <c:v>1.2855378177820553</c:v>
                </c:pt>
                <c:pt idx="20">
                  <c:v>1.2177690058002819</c:v>
                </c:pt>
                <c:pt idx="21">
                  <c:v>1.2505099566976712</c:v>
                </c:pt>
                <c:pt idx="22">
                  <c:v>1.2670886487514406</c:v>
                </c:pt>
                <c:pt idx="23">
                  <c:v>1.3047234237442034</c:v>
                </c:pt>
                <c:pt idx="24">
                  <c:v>1.2180237653363684</c:v>
                </c:pt>
                <c:pt idx="25">
                  <c:v>1.2228783241966614</c:v>
                </c:pt>
                <c:pt idx="26">
                  <c:v>1.2160533103684585</c:v>
                </c:pt>
                <c:pt idx="27">
                  <c:v>1.2591447906746041</c:v>
                </c:pt>
                <c:pt idx="28">
                  <c:v>1.2624585773115042</c:v>
                </c:pt>
                <c:pt idx="29">
                  <c:v>1.2629847874818907</c:v>
                </c:pt>
              </c:numCache>
            </c:numRef>
          </c:val>
          <c:smooth val="0"/>
          <c:extLst>
            <c:ext xmlns:c16="http://schemas.microsoft.com/office/drawing/2014/chart" uri="{C3380CC4-5D6E-409C-BE32-E72D297353CC}">
              <c16:uniqueId val="{00000000-720D-482F-BCBF-E57E09A5CF84}"/>
            </c:ext>
          </c:extLst>
        </c:ser>
        <c:ser>
          <c:idx val="1"/>
          <c:order val="1"/>
          <c:tx>
            <c:strRef>
              <c:f>'9.'!$C$7</c:f>
              <c:strCache>
                <c:ptCount val="1"/>
                <c:pt idx="0">
                  <c:v>Andel problemlån</c:v>
                </c:pt>
              </c:strCache>
            </c:strRef>
          </c:tx>
          <c:spPr>
            <a:ln w="38100" cap="sq">
              <a:solidFill>
                <a:srgbClr val="F8971D"/>
              </a:solidFill>
              <a:prstDash val="solid"/>
              <a:round/>
            </a:ln>
            <a:effectLst/>
          </c:spPr>
          <c:marker>
            <c:symbol val="none"/>
          </c:marker>
          <c:cat>
            <c:numRef>
              <c:f>'9.'!$A$8:$A$37</c:f>
              <c:numCache>
                <c:formatCode>mmm\-yy</c:formatCode>
                <c:ptCount val="30"/>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numCache>
            </c:numRef>
          </c:cat>
          <c:val>
            <c:numRef>
              <c:f>'9.'!$C$8:$C$37</c:f>
              <c:numCache>
                <c:formatCode>0.0</c:formatCode>
                <c:ptCount val="30"/>
                <c:pt idx="0">
                  <c:v>0.88168291648142183</c:v>
                </c:pt>
                <c:pt idx="1">
                  <c:v>0.75231725319607834</c:v>
                </c:pt>
                <c:pt idx="2">
                  <c:v>0.83070492936840967</c:v>
                </c:pt>
                <c:pt idx="3">
                  <c:v>0.91127564009071538</c:v>
                </c:pt>
                <c:pt idx="4">
                  <c:v>0.86363119462952775</c:v>
                </c:pt>
                <c:pt idx="5">
                  <c:v>0.83713436635589455</c:v>
                </c:pt>
                <c:pt idx="6">
                  <c:v>0.79941262734367691</c:v>
                </c:pt>
                <c:pt idx="7">
                  <c:v>0.87009132361243069</c:v>
                </c:pt>
                <c:pt idx="8">
                  <c:v>0.74691390985668782</c:v>
                </c:pt>
                <c:pt idx="9">
                  <c:v>0.80933527708804553</c:v>
                </c:pt>
                <c:pt idx="10">
                  <c:v>0.82592369589688275</c:v>
                </c:pt>
                <c:pt idx="11">
                  <c:v>0.90175068016069737</c:v>
                </c:pt>
                <c:pt idx="12">
                  <c:v>0.88570361941997833</c:v>
                </c:pt>
                <c:pt idx="13">
                  <c:v>0.88739578704163846</c:v>
                </c:pt>
                <c:pt idx="14">
                  <c:v>0.88475489562086929</c:v>
                </c:pt>
                <c:pt idx="15">
                  <c:v>0.95261476987868621</c:v>
                </c:pt>
                <c:pt idx="16">
                  <c:v>0.91114191027116076</c:v>
                </c:pt>
                <c:pt idx="17">
                  <c:v>1.0348555324963531</c:v>
                </c:pt>
                <c:pt idx="18">
                  <c:v>1.0405915449674881</c:v>
                </c:pt>
                <c:pt idx="19">
                  <c:v>1.089825697807381</c:v>
                </c:pt>
                <c:pt idx="20">
                  <c:v>1.0288944649039748</c:v>
                </c:pt>
                <c:pt idx="21">
                  <c:v>1.0112057003575312</c:v>
                </c:pt>
                <c:pt idx="22">
                  <c:v>1.0137942949804739</c:v>
                </c:pt>
                <c:pt idx="23">
                  <c:v>1.0036334614727664</c:v>
                </c:pt>
                <c:pt idx="24">
                  <c:v>0.91787043029656123</c:v>
                </c:pt>
                <c:pt idx="25">
                  <c:v>0.89889712839574809</c:v>
                </c:pt>
                <c:pt idx="26">
                  <c:v>0.88338901354744725</c:v>
                </c:pt>
                <c:pt idx="27">
                  <c:v>0.98425153911799212</c:v>
                </c:pt>
                <c:pt idx="28">
                  <c:v>0.85545831929212568</c:v>
                </c:pt>
                <c:pt idx="29">
                  <c:v>0.83017502883504701</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2425356030176131"/>
          <c:y val="0.90968749592584386"/>
          <c:w val="0.87574641389269603"/>
          <c:h val="5.415795630303885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6.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2.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4.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6.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8.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0.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2.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4.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6.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8.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0.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2.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4.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1" workbookViewId="0" zoomToFit="1"/>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sheetViews>
    <sheetView zoomScale="121"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workbookViewId="0"/>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5B719E-551F-4B7A-A176-211848F9C8C0}">
  <sheetPr/>
  <sheetViews>
    <sheetView zoomScale="85" workbookViewId="0"/>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121"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21"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121"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121"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121"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121"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21"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1"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sheetViews>
    <sheetView zoomScale="121"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sheetViews>
    <sheetView zoomScale="121"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sheetViews>
    <sheetView workbookViewId="0"/>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sheetViews>
    <sheetView zoomScale="121"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FDD0360-5CC5-49F7-88C1-7A38443A234F}">
  <sheetPr/>
  <sheetViews>
    <sheetView zoomScale="121"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sheetViews>
    <sheetView zoomScale="121"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sheetViews>
    <sheetView zoomScale="121"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sheetViews>
    <sheetView zoomScale="121"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121"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sheetViews>
    <sheetView zoomScale="115"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21"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sheetViews>
    <sheetView zoomScale="121"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sheetViews>
    <sheetView zoomScale="121"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sheetViews>
    <sheetView zoomScale="121"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21"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21"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85" workbookViewId="0"/>
  </sheetViews>
  <pageMargins left="0.7" right="0.7" top="0.75" bottom="0.75" header="0.3" footer="0.3"/>
  <pageSetup paperSize="9" orientation="landscape"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21" workbookViewId="0" zoomToFit="1"/>
  </sheetViews>
  <pageMargins left="0.7" right="0.7" top="0.75" bottom="0.75" header="0.3" footer="0.3"/>
  <pageSetup paperSize="9" orientation="landscape"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121"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121"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Word och Powerpoint_FI_Stapel.crtx">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descr="\Templates\Rapport löptext_FI_Linje.crtx">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12088" cy="6084794"/>
    <xdr:graphicFrame macro="">
      <xdr:nvGraphicFramePr>
        <xdr:cNvPr id="2" name="Diagram 1" descr="\Templates\Rapport löptext_FI_Linje.crtx">
          <a:extLst>
            <a:ext uri="{FF2B5EF4-FFF2-40B4-BE49-F238E27FC236}">
              <a16:creationId xmlns:a16="http://schemas.microsoft.com/office/drawing/2014/main" id="{60D2F237-7C50-4A95-B82C-7971F5E19D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Cirkel.crtx">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descr="\Templates\PowerPoint_FI_Linje.crtx">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A942F990-02FF-475C-8296-98108594C4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Word och Powerpoint_FI_Stapel.crtx">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333375</xdr:colOff>
      <xdr:row>1</xdr:row>
      <xdr:rowOff>38101</xdr:rowOff>
    </xdr:from>
    <xdr:to>
      <xdr:col>14</xdr:col>
      <xdr:colOff>490275</xdr:colOff>
      <xdr:row>28</xdr:row>
      <xdr:rowOff>149809</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9312088" cy="6084794"/>
    <xdr:graphicFrame macro="">
      <xdr:nvGraphicFramePr>
        <xdr:cNvPr id="2" name="Diagram 1" descr="\Templates\PowerPoint_FI_Linje.crtx">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4587" cy="6077107"/>
    <xdr:graphicFrame macro="">
      <xdr:nvGraphicFramePr>
        <xdr:cNvPr id="2" name="Diagram 1" descr="\Templates\PowerPoint_FI_Linje.crtx">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0.92526</cdr:x>
      <cdr:y>0.45127</cdr:y>
    </cdr:from>
    <cdr:to>
      <cdr:x>0.98743</cdr:x>
      <cdr:y>0.59658</cdr:y>
    </cdr:to>
    <cdr:sp macro="" textlink="">
      <cdr:nvSpPr>
        <cdr:cNvPr id="2" name="textruta 1">
          <a:extLst xmlns:a="http://schemas.openxmlformats.org/drawingml/2006/main">
            <a:ext uri="{FF2B5EF4-FFF2-40B4-BE49-F238E27FC236}">
              <a16:creationId xmlns:a16="http://schemas.microsoft.com/office/drawing/2014/main" id="{132D28AA-87B4-4DFE-8E07-2581961C86C7}"/>
            </a:ext>
          </a:extLst>
        </cdr:cNvPr>
        <cdr:cNvSpPr txBox="1"/>
      </cdr:nvSpPr>
      <cdr:spPr>
        <a:xfrm xmlns:a="http://schemas.openxmlformats.org/drawingml/2006/main">
          <a:off x="8606518" y="2746942"/>
          <a:ext cx="578303" cy="884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workbookViewId="0">
      <selection activeCell="C18" sqref="C18"/>
    </sheetView>
  </sheetViews>
  <sheetFormatPr defaultRowHeight="14.4"/>
  <cols>
    <col min="1" max="1" width="18.109375" bestFit="1" customWidth="1"/>
    <col min="2" max="2" width="18.109375" customWidth="1"/>
    <col min="3" max="3" width="21.88671875" customWidth="1"/>
    <col min="4" max="9" width="12" bestFit="1" customWidth="1"/>
  </cols>
  <sheetData>
    <row r="1" spans="1:28">
      <c r="A1" s="1" t="s">
        <v>0</v>
      </c>
      <c r="B1" t="s">
        <v>89</v>
      </c>
    </row>
    <row r="2" spans="1:28">
      <c r="A2" s="1" t="s">
        <v>1</v>
      </c>
      <c r="B2" t="s">
        <v>4</v>
      </c>
    </row>
    <row r="3" spans="1:28">
      <c r="A3" s="1" t="s">
        <v>2</v>
      </c>
      <c r="B3" t="s">
        <v>55</v>
      </c>
    </row>
    <row r="4" spans="1:28">
      <c r="A4" s="1" t="s">
        <v>3</v>
      </c>
      <c r="B4" t="s">
        <v>99</v>
      </c>
    </row>
    <row r="6" spans="1:28" s="27" customFormat="1"/>
    <row r="7" spans="1:28" s="27" customFormat="1">
      <c r="A7" s="3"/>
      <c r="B7" s="33" t="s">
        <v>61</v>
      </c>
      <c r="C7" s="33" t="s">
        <v>90</v>
      </c>
      <c r="D7" s="11"/>
      <c r="E7" s="11"/>
      <c r="F7" s="11"/>
      <c r="G7" s="11"/>
      <c r="H7" s="11"/>
      <c r="I7" s="11"/>
    </row>
    <row r="8" spans="1:28" s="27" customFormat="1">
      <c r="A8" s="29" t="s">
        <v>8</v>
      </c>
      <c r="B8" s="29">
        <v>59.399930318429824</v>
      </c>
      <c r="C8" s="68">
        <v>54.438687315835445</v>
      </c>
      <c r="D8" s="29"/>
      <c r="E8" s="29"/>
      <c r="F8" s="29"/>
      <c r="G8" s="29"/>
      <c r="H8" s="29"/>
      <c r="I8" s="29"/>
      <c r="N8" s="29"/>
      <c r="O8" s="29"/>
      <c r="P8" s="29"/>
      <c r="Q8" s="21"/>
      <c r="R8" s="29"/>
      <c r="S8" s="29"/>
      <c r="T8" s="29"/>
      <c r="U8" s="29"/>
    </row>
    <row r="9" spans="1:28">
      <c r="A9" s="29" t="s">
        <v>51</v>
      </c>
      <c r="B9" s="29">
        <v>0.37651284528219464</v>
      </c>
      <c r="C9" s="68">
        <v>1.77738198874326</v>
      </c>
      <c r="D9" s="29"/>
      <c r="E9" s="29"/>
      <c r="F9" s="29"/>
      <c r="G9" s="29"/>
      <c r="H9" s="29"/>
      <c r="I9" s="29"/>
      <c r="K9" s="27"/>
      <c r="L9" s="27"/>
      <c r="M9" s="27"/>
      <c r="N9" s="27"/>
      <c r="O9" s="27"/>
      <c r="P9" s="27"/>
      <c r="Q9" s="27"/>
      <c r="R9" s="27"/>
      <c r="S9" s="27"/>
      <c r="T9" s="27"/>
      <c r="U9" s="27"/>
      <c r="V9" s="27"/>
      <c r="W9" s="27"/>
      <c r="X9" s="27"/>
      <c r="Y9" s="27"/>
      <c r="Z9" s="27"/>
      <c r="AA9" s="27"/>
      <c r="AB9" s="27"/>
    </row>
    <row r="10" spans="1:28">
      <c r="A10" s="29" t="s">
        <v>91</v>
      </c>
      <c r="B10" s="29">
        <v>10.511648421961098</v>
      </c>
      <c r="C10" s="68">
        <v>13.755222876135646</v>
      </c>
      <c r="D10" s="29"/>
      <c r="E10" s="29"/>
      <c r="F10" s="29"/>
      <c r="G10" s="29"/>
      <c r="H10" s="29"/>
      <c r="I10" s="29"/>
      <c r="K10" s="27"/>
      <c r="L10" s="27"/>
      <c r="M10" s="27"/>
      <c r="N10" s="27"/>
      <c r="O10" s="27"/>
      <c r="P10" s="27"/>
      <c r="Q10" s="27"/>
      <c r="R10" s="27"/>
      <c r="S10" s="27"/>
      <c r="T10" s="27"/>
      <c r="U10" s="27"/>
      <c r="V10" s="27"/>
      <c r="W10" s="27"/>
      <c r="X10" s="27"/>
      <c r="Y10" s="27"/>
      <c r="Z10" s="27"/>
      <c r="AA10" s="27"/>
      <c r="AB10" s="27"/>
    </row>
    <row r="11" spans="1:28">
      <c r="A11" s="29" t="s">
        <v>52</v>
      </c>
      <c r="B11" s="29">
        <v>0.23488915727260229</v>
      </c>
      <c r="C11" s="68">
        <v>0.68585471135239773</v>
      </c>
      <c r="D11" s="29"/>
      <c r="E11" s="29"/>
      <c r="F11" s="29"/>
      <c r="G11" s="29"/>
      <c r="H11" s="29"/>
      <c r="I11" s="29"/>
      <c r="K11" s="27"/>
      <c r="L11" s="27"/>
      <c r="M11" s="27"/>
      <c r="N11" s="27"/>
      <c r="O11" s="27"/>
      <c r="P11" s="27"/>
      <c r="Q11" s="27"/>
      <c r="R11" s="27"/>
      <c r="S11" s="30"/>
      <c r="U11" s="30"/>
      <c r="V11" s="30"/>
      <c r="W11" s="30"/>
      <c r="X11" s="30"/>
      <c r="Y11" s="30"/>
      <c r="Z11" s="30"/>
      <c r="AA11" s="30"/>
      <c r="AB11" s="30"/>
    </row>
    <row r="12" spans="1:28">
      <c r="A12" s="29" t="s">
        <v>53</v>
      </c>
      <c r="B12" s="29">
        <v>0.49241466218820545</v>
      </c>
      <c r="C12" s="68">
        <v>0.43448126280986132</v>
      </c>
      <c r="D12" s="29"/>
      <c r="E12" s="29"/>
      <c r="F12" s="29"/>
      <c r="G12" s="29"/>
      <c r="H12" s="29"/>
      <c r="I12" s="29"/>
      <c r="K12" s="27"/>
      <c r="L12" s="27"/>
      <c r="M12" s="27"/>
      <c r="N12" s="32"/>
      <c r="O12" s="32"/>
      <c r="P12" s="32"/>
      <c r="Q12" s="32"/>
      <c r="R12" s="32"/>
      <c r="S12" s="32"/>
      <c r="T12" s="32"/>
      <c r="U12" s="32"/>
      <c r="V12" s="30"/>
      <c r="W12" s="30"/>
      <c r="X12" s="30"/>
      <c r="Y12" s="30"/>
      <c r="Z12" s="30"/>
      <c r="AA12" s="30"/>
      <c r="AB12" s="30"/>
    </row>
    <row r="13" spans="1:28">
      <c r="A13" s="29" t="s">
        <v>11</v>
      </c>
      <c r="B13" s="29">
        <v>3.8270029202952474</v>
      </c>
      <c r="C13" s="68">
        <v>5.2546365886424429</v>
      </c>
      <c r="D13" s="29"/>
      <c r="E13" s="29"/>
      <c r="F13" s="29"/>
      <c r="G13" s="29"/>
      <c r="H13" s="29"/>
      <c r="I13" s="29"/>
      <c r="K13" s="27"/>
      <c r="L13" s="27"/>
      <c r="M13" s="2"/>
      <c r="N13" s="29"/>
      <c r="O13" s="29"/>
      <c r="P13" s="29"/>
      <c r="Q13" s="29"/>
      <c r="R13" s="29"/>
      <c r="S13" s="29"/>
      <c r="T13" s="29"/>
      <c r="U13" s="29"/>
      <c r="V13" s="30"/>
      <c r="W13" s="30"/>
      <c r="X13" s="30"/>
      <c r="Y13" s="30"/>
      <c r="Z13" s="30"/>
      <c r="AA13" s="30"/>
      <c r="AB13" s="30"/>
    </row>
    <row r="14" spans="1:28">
      <c r="A14" s="29" t="s">
        <v>54</v>
      </c>
      <c r="B14" s="29">
        <v>2.3218431541052609</v>
      </c>
      <c r="C14" s="68">
        <v>3.7136973589920319</v>
      </c>
      <c r="D14" s="29"/>
      <c r="E14" s="29"/>
      <c r="F14" s="29"/>
      <c r="G14" s="29"/>
      <c r="H14" s="29"/>
      <c r="I14" s="29"/>
      <c r="K14" s="27"/>
      <c r="L14" s="27"/>
      <c r="M14" s="27"/>
      <c r="N14" s="27"/>
      <c r="O14" s="27"/>
      <c r="P14" s="27"/>
      <c r="Q14" s="27"/>
      <c r="R14" s="27"/>
      <c r="S14" s="30"/>
      <c r="U14" s="30"/>
      <c r="V14" s="30"/>
      <c r="W14" s="30"/>
      <c r="X14" s="30"/>
      <c r="Y14" s="30"/>
      <c r="Z14" s="30"/>
      <c r="AA14" s="30"/>
      <c r="AB14" s="30"/>
    </row>
    <row r="15" spans="1:28">
      <c r="A15" s="29" t="s">
        <v>34</v>
      </c>
      <c r="B15" s="29">
        <v>22.835758520465564</v>
      </c>
      <c r="C15" s="68">
        <v>19.940037897488946</v>
      </c>
      <c r="D15" s="29"/>
      <c r="E15" s="29"/>
      <c r="F15" s="29"/>
      <c r="G15" s="29"/>
      <c r="H15" s="29"/>
      <c r="I15" s="29"/>
      <c r="K15" s="27"/>
      <c r="L15" s="27"/>
      <c r="M15" s="27"/>
      <c r="N15" s="27"/>
      <c r="O15" s="27"/>
      <c r="P15" s="27"/>
      <c r="Q15" s="27"/>
      <c r="R15" s="27"/>
      <c r="S15" s="30"/>
      <c r="U15" s="30"/>
      <c r="V15" s="30"/>
      <c r="W15" s="30"/>
      <c r="X15" s="30"/>
      <c r="Y15" s="30"/>
      <c r="Z15" s="30"/>
      <c r="AA15" s="30"/>
      <c r="AB15" s="30"/>
    </row>
    <row r="16" spans="1:28">
      <c r="A16" s="29"/>
      <c r="B16" s="29"/>
      <c r="C16" s="29"/>
      <c r="D16" s="29"/>
      <c r="E16" s="29"/>
      <c r="F16" s="29"/>
      <c r="G16" s="29"/>
      <c r="H16" s="29"/>
      <c r="I16" s="29"/>
      <c r="K16" s="27"/>
      <c r="L16" s="27"/>
      <c r="M16" s="27"/>
      <c r="N16" s="27"/>
      <c r="O16" s="27"/>
      <c r="P16" s="27"/>
      <c r="Q16" s="27"/>
      <c r="R16" s="27"/>
      <c r="S16" s="30"/>
      <c r="U16" s="30"/>
      <c r="V16" s="30"/>
      <c r="W16" s="30"/>
      <c r="X16" s="30"/>
      <c r="Y16" s="30"/>
      <c r="Z16" s="30"/>
      <c r="AA16" s="30"/>
      <c r="AB16" s="30"/>
    </row>
    <row r="17" spans="1:28">
      <c r="A17" s="2"/>
      <c r="B17" s="29"/>
      <c r="C17" s="29"/>
      <c r="D17" s="29"/>
      <c r="E17" s="29"/>
      <c r="F17" s="29"/>
      <c r="G17" s="29"/>
      <c r="H17" s="29"/>
      <c r="I17" s="29"/>
      <c r="K17" s="27"/>
      <c r="L17" s="27"/>
      <c r="M17" s="27"/>
      <c r="N17" s="27"/>
      <c r="O17" s="27"/>
      <c r="P17" s="27"/>
      <c r="Q17" s="27"/>
      <c r="R17" s="27"/>
      <c r="S17" s="30"/>
      <c r="U17" s="30"/>
      <c r="V17" s="30"/>
      <c r="W17" s="30"/>
      <c r="X17" s="30"/>
      <c r="Y17" s="30"/>
      <c r="Z17" s="30"/>
      <c r="AA17" s="30"/>
      <c r="AB17" s="30"/>
    </row>
    <row r="18" spans="1:28">
      <c r="A18" s="2"/>
      <c r="B18" s="29"/>
      <c r="C18" s="29"/>
      <c r="D18" s="29"/>
      <c r="E18" s="29"/>
      <c r="F18" s="29"/>
      <c r="G18" s="29"/>
      <c r="H18" s="29"/>
      <c r="I18" s="29"/>
      <c r="K18" s="27"/>
      <c r="L18" s="27"/>
      <c r="M18" s="27"/>
      <c r="N18" s="27"/>
      <c r="O18" s="27"/>
      <c r="P18" s="27"/>
      <c r="Q18" s="27"/>
      <c r="R18" s="27"/>
      <c r="S18" s="30"/>
      <c r="U18" s="30"/>
      <c r="V18" s="30"/>
      <c r="W18" s="30"/>
      <c r="X18" s="30"/>
      <c r="Y18" s="30"/>
      <c r="Z18" s="30"/>
      <c r="AA18" s="30"/>
      <c r="AB18" s="30"/>
    </row>
    <row r="19" spans="1:28">
      <c r="A19" s="2"/>
      <c r="B19" s="29"/>
      <c r="C19" s="29"/>
      <c r="D19" s="29"/>
      <c r="E19" s="29"/>
      <c r="F19" s="29"/>
      <c r="G19" s="29"/>
      <c r="H19" s="29"/>
      <c r="I19" s="29"/>
      <c r="K19" s="27"/>
      <c r="L19" s="27"/>
      <c r="M19" s="27"/>
      <c r="N19" s="27"/>
      <c r="O19" s="27"/>
      <c r="P19" s="27"/>
      <c r="Q19" s="27"/>
      <c r="R19" s="27"/>
      <c r="S19" s="30"/>
      <c r="U19" s="30"/>
      <c r="V19" s="30"/>
      <c r="W19" s="30"/>
      <c r="X19" s="30"/>
      <c r="Y19" s="30"/>
      <c r="Z19" s="30"/>
      <c r="AA19" s="30"/>
      <c r="AB19" s="30"/>
    </row>
    <row r="20" spans="1:28">
      <c r="A20" s="2"/>
      <c r="B20" s="29"/>
      <c r="C20" s="29"/>
      <c r="D20" s="29"/>
      <c r="E20" s="29"/>
      <c r="F20" s="29"/>
      <c r="G20" s="29"/>
      <c r="H20" s="29"/>
      <c r="I20" s="29"/>
      <c r="K20" s="27"/>
      <c r="L20" s="27"/>
      <c r="M20" s="27"/>
      <c r="N20" s="27"/>
      <c r="O20" s="27"/>
      <c r="P20" s="27"/>
      <c r="Q20" s="27"/>
      <c r="R20" s="27"/>
      <c r="S20" s="30"/>
      <c r="U20" s="30"/>
      <c r="V20" s="30"/>
      <c r="W20" s="30"/>
      <c r="X20" s="30"/>
      <c r="Y20" s="30"/>
      <c r="Z20" s="30"/>
      <c r="AA20" s="30"/>
      <c r="AB20" s="30"/>
    </row>
    <row r="21" spans="1:28">
      <c r="A21" s="2"/>
      <c r="B21" s="29"/>
      <c r="C21" s="29"/>
      <c r="D21" s="29"/>
      <c r="E21" s="29"/>
      <c r="F21" s="29"/>
      <c r="G21" s="29"/>
      <c r="H21" s="29"/>
      <c r="I21" s="29"/>
      <c r="J21" s="29"/>
      <c r="K21" s="29"/>
      <c r="L21" s="29"/>
      <c r="M21" s="29"/>
      <c r="N21" s="35"/>
      <c r="O21" s="27"/>
      <c r="P21" s="27"/>
      <c r="Q21" s="27"/>
      <c r="R21" s="27"/>
      <c r="S21" s="30"/>
      <c r="U21" s="30"/>
      <c r="V21" s="30"/>
      <c r="W21" s="30"/>
      <c r="X21" s="30"/>
      <c r="Y21" s="30"/>
      <c r="Z21" s="30"/>
      <c r="AA21" s="30"/>
      <c r="AB21" s="30"/>
    </row>
    <row r="22" spans="1:28">
      <c r="A22" s="2"/>
      <c r="B22" s="29"/>
      <c r="C22" s="29"/>
      <c r="D22" s="29"/>
      <c r="E22" s="29"/>
      <c r="F22" s="29"/>
      <c r="G22" s="29"/>
      <c r="H22" s="29"/>
      <c r="I22" s="29"/>
      <c r="K22" s="27"/>
      <c r="L22" s="27"/>
      <c r="M22" s="27"/>
      <c r="N22" s="27"/>
      <c r="O22" s="27"/>
      <c r="P22" s="27"/>
      <c r="Q22" s="27"/>
      <c r="R22" s="27"/>
      <c r="S22" s="30"/>
      <c r="U22" s="30"/>
      <c r="V22" s="30"/>
      <c r="W22" s="30"/>
      <c r="X22" s="30"/>
      <c r="Y22" s="30"/>
      <c r="Z22" s="30"/>
      <c r="AA22" s="30"/>
      <c r="AB22" s="30"/>
    </row>
    <row r="23" spans="1:28">
      <c r="A23" s="2"/>
      <c r="B23" s="29"/>
      <c r="C23" s="29"/>
      <c r="D23" s="29"/>
      <c r="E23" s="29"/>
      <c r="F23" s="29"/>
      <c r="G23" s="29"/>
      <c r="H23" s="29"/>
      <c r="I23" s="29"/>
      <c r="K23" s="27"/>
      <c r="L23" s="27"/>
      <c r="M23" s="27"/>
      <c r="N23" s="27"/>
      <c r="O23" s="27"/>
      <c r="P23" s="27"/>
      <c r="Q23" s="27"/>
      <c r="R23" s="27"/>
      <c r="S23" s="30"/>
      <c r="U23" s="30"/>
      <c r="V23" s="30"/>
      <c r="W23" s="30"/>
      <c r="X23" s="30"/>
      <c r="Y23" s="30"/>
      <c r="Z23" s="30"/>
      <c r="AA23" s="30"/>
      <c r="AB23" s="30"/>
    </row>
    <row r="24" spans="1:28">
      <c r="A24" s="2"/>
      <c r="B24" s="29"/>
      <c r="C24" s="29"/>
      <c r="D24" s="29"/>
      <c r="E24" s="29"/>
      <c r="F24" s="29"/>
      <c r="G24" s="29"/>
      <c r="H24" s="29"/>
      <c r="I24" s="29"/>
      <c r="K24" s="27"/>
      <c r="L24" s="27"/>
      <c r="M24" s="27"/>
      <c r="N24" s="27"/>
      <c r="O24" s="27"/>
      <c r="P24" s="27"/>
      <c r="Q24" s="27"/>
      <c r="R24" s="27"/>
      <c r="S24" s="30"/>
      <c r="U24" s="30"/>
      <c r="V24" s="30"/>
      <c r="W24" s="30"/>
      <c r="X24" s="30"/>
      <c r="Y24" s="30"/>
      <c r="Z24" s="30"/>
      <c r="AA24" s="30"/>
      <c r="AB24" s="30"/>
    </row>
    <row r="25" spans="1:28">
      <c r="A25" s="2"/>
      <c r="B25" s="29"/>
      <c r="C25" s="29"/>
      <c r="D25" s="29"/>
      <c r="E25" s="29"/>
      <c r="F25" s="29"/>
      <c r="G25" s="29"/>
      <c r="H25" s="29"/>
      <c r="I25" s="29"/>
      <c r="K25" s="27"/>
      <c r="L25" s="27"/>
      <c r="M25" s="27"/>
      <c r="N25" s="27"/>
      <c r="O25" s="27"/>
      <c r="P25" s="27"/>
      <c r="Q25" s="27"/>
      <c r="R25" s="27"/>
      <c r="S25" s="30"/>
      <c r="U25" s="30"/>
      <c r="V25" s="30"/>
      <c r="W25" s="30"/>
      <c r="X25" s="30"/>
      <c r="Y25" s="30"/>
      <c r="Z25" s="30"/>
      <c r="AA25" s="30"/>
      <c r="AB25" s="30"/>
    </row>
    <row r="26" spans="1:28">
      <c r="A26" s="2"/>
      <c r="B26" s="29"/>
      <c r="C26" s="29"/>
      <c r="D26" s="29"/>
      <c r="E26" s="29"/>
      <c r="F26" s="29"/>
      <c r="G26" s="29"/>
      <c r="H26" s="29"/>
      <c r="I26" s="29"/>
      <c r="K26" s="27"/>
      <c r="L26" s="27"/>
      <c r="M26" s="27"/>
      <c r="N26" s="27"/>
      <c r="O26" s="27"/>
      <c r="P26" s="27"/>
      <c r="Q26" s="27"/>
      <c r="R26" s="27"/>
      <c r="S26" s="30"/>
      <c r="U26" s="30"/>
      <c r="V26" s="30"/>
      <c r="W26" s="30"/>
      <c r="X26" s="30"/>
      <c r="Y26" s="30"/>
      <c r="Z26" s="30"/>
      <c r="AA26" s="30"/>
      <c r="AB26" s="30"/>
    </row>
    <row r="27" spans="1:28">
      <c r="A27" s="2"/>
      <c r="B27" s="29"/>
      <c r="C27" s="29"/>
      <c r="D27" s="29"/>
      <c r="E27" s="29"/>
      <c r="F27" s="29"/>
      <c r="G27" s="29"/>
      <c r="H27" s="29"/>
      <c r="I27" s="29"/>
      <c r="K27" s="27"/>
      <c r="L27" s="27"/>
      <c r="M27" s="27"/>
      <c r="N27" s="27"/>
      <c r="O27" s="27"/>
      <c r="P27" s="27"/>
      <c r="Q27" s="27"/>
      <c r="R27" s="27"/>
      <c r="S27" s="30"/>
      <c r="U27" s="30"/>
      <c r="V27" s="30"/>
      <c r="W27" s="30"/>
      <c r="X27" s="30"/>
      <c r="Y27" s="30"/>
      <c r="Z27" s="30"/>
      <c r="AA27" s="30"/>
      <c r="AB27" s="30"/>
    </row>
    <row r="28" spans="1:28">
      <c r="A28" s="2"/>
      <c r="B28" s="29"/>
      <c r="C28" s="29"/>
      <c r="D28" s="29"/>
      <c r="E28" s="29"/>
      <c r="F28" s="29"/>
      <c r="G28" s="29"/>
      <c r="H28" s="29"/>
      <c r="I28" s="29"/>
      <c r="K28" s="27"/>
      <c r="L28" s="27"/>
      <c r="M28" s="27"/>
      <c r="N28" s="27"/>
      <c r="O28" s="27"/>
      <c r="P28" s="27"/>
      <c r="Q28" s="27"/>
      <c r="R28" s="27"/>
      <c r="S28" s="30"/>
      <c r="U28" s="30"/>
      <c r="V28" s="30"/>
      <c r="W28" s="30"/>
      <c r="X28" s="30"/>
      <c r="Y28" s="30"/>
      <c r="Z28" s="30"/>
      <c r="AA28" s="30"/>
      <c r="AB28" s="30"/>
    </row>
    <row r="29" spans="1:28">
      <c r="A29" s="2"/>
      <c r="B29" s="29"/>
      <c r="C29" s="29"/>
      <c r="D29" s="29"/>
      <c r="E29" s="29"/>
      <c r="F29" s="29"/>
      <c r="G29" s="29"/>
      <c r="H29" s="29"/>
      <c r="I29" s="29"/>
      <c r="K29" s="27"/>
      <c r="L29" s="27"/>
      <c r="M29" s="27"/>
      <c r="N29" s="27"/>
      <c r="O29" s="27"/>
      <c r="P29" s="27"/>
      <c r="Q29" s="27"/>
      <c r="R29" s="27"/>
      <c r="S29" s="30"/>
      <c r="U29" s="30"/>
      <c r="V29" s="30"/>
      <c r="W29" s="30"/>
      <c r="X29" s="30"/>
      <c r="Y29" s="30"/>
      <c r="Z29" s="30"/>
      <c r="AA29" s="30"/>
      <c r="AB29" s="30"/>
    </row>
    <row r="30" spans="1:28">
      <c r="A30" s="2"/>
      <c r="B30" s="29"/>
      <c r="C30" s="29"/>
      <c r="D30" s="29"/>
      <c r="E30" s="29"/>
      <c r="F30" s="29"/>
      <c r="G30" s="29"/>
      <c r="H30" s="29"/>
      <c r="I30" s="29"/>
      <c r="K30" s="27"/>
      <c r="L30" s="27"/>
      <c r="M30" s="27"/>
      <c r="N30" s="27"/>
      <c r="O30" s="27"/>
      <c r="P30" s="27"/>
      <c r="Q30" s="27"/>
      <c r="R30" s="27"/>
      <c r="S30" s="30"/>
      <c r="U30" s="30"/>
      <c r="V30" s="30"/>
      <c r="W30" s="30"/>
      <c r="X30" s="30"/>
      <c r="Y30" s="30"/>
      <c r="Z30" s="30"/>
      <c r="AA30" s="30"/>
      <c r="AB30" s="30"/>
    </row>
    <row r="31" spans="1:28">
      <c r="A31" s="2"/>
      <c r="B31" s="29"/>
      <c r="C31" s="29"/>
      <c r="D31" s="29"/>
      <c r="E31" s="29"/>
      <c r="F31" s="29"/>
      <c r="G31" s="29"/>
      <c r="H31" s="29"/>
      <c r="I31" s="29"/>
      <c r="K31" s="27"/>
      <c r="L31" s="27"/>
      <c r="M31" s="27"/>
      <c r="N31" s="27"/>
      <c r="O31" s="27"/>
      <c r="P31" s="27"/>
      <c r="Q31" s="27"/>
      <c r="R31" s="27"/>
      <c r="S31" s="30"/>
      <c r="U31" s="30"/>
      <c r="V31" s="30"/>
      <c r="W31" s="30"/>
      <c r="X31" s="30"/>
      <c r="Y31" s="30"/>
      <c r="Z31" s="30"/>
      <c r="AA31" s="30"/>
      <c r="AB31" s="30"/>
    </row>
    <row r="32" spans="1:28">
      <c r="A32" s="2"/>
      <c r="B32" s="29"/>
      <c r="C32" s="29"/>
      <c r="D32" s="29"/>
      <c r="E32" s="29"/>
      <c r="F32" s="29"/>
      <c r="G32" s="29"/>
      <c r="H32" s="29"/>
      <c r="I32" s="29"/>
      <c r="K32" s="27"/>
      <c r="L32" s="27"/>
      <c r="M32" s="27"/>
      <c r="N32" s="27"/>
      <c r="O32" s="27"/>
      <c r="P32" s="27"/>
      <c r="Q32" s="27"/>
      <c r="R32" s="27"/>
      <c r="S32" s="30"/>
      <c r="U32" s="30"/>
      <c r="V32" s="30"/>
      <c r="W32" s="30"/>
      <c r="X32" s="30"/>
      <c r="Y32" s="30"/>
      <c r="Z32" s="30"/>
      <c r="AA32" s="30"/>
      <c r="AB32" s="30"/>
    </row>
    <row r="33" spans="1:28">
      <c r="A33" s="2"/>
      <c r="B33" s="29"/>
      <c r="C33" s="29"/>
      <c r="D33" s="29"/>
      <c r="E33" s="29"/>
      <c r="F33" s="29"/>
      <c r="G33" s="29"/>
      <c r="H33" s="29"/>
      <c r="I33" s="29"/>
      <c r="K33" s="27"/>
      <c r="L33" s="27"/>
      <c r="M33" s="27"/>
      <c r="N33" s="27"/>
      <c r="O33" s="27"/>
      <c r="P33" s="27"/>
      <c r="Q33" s="27"/>
      <c r="R33" s="27"/>
      <c r="S33" s="30"/>
      <c r="U33" s="30"/>
      <c r="V33" s="30"/>
      <c r="W33" s="30"/>
      <c r="X33" s="30"/>
      <c r="Y33" s="30"/>
      <c r="Z33" s="30"/>
      <c r="AA33" s="30"/>
      <c r="AB33" s="30"/>
    </row>
    <row r="34" spans="1:28">
      <c r="A34" s="2"/>
      <c r="B34" s="29"/>
      <c r="C34" s="29"/>
      <c r="D34" s="29"/>
      <c r="E34" s="29"/>
      <c r="F34" s="29"/>
      <c r="G34" s="29"/>
      <c r="H34" s="29"/>
      <c r="I34" s="29"/>
      <c r="K34" s="27"/>
      <c r="L34" s="27"/>
      <c r="M34" s="27"/>
      <c r="N34" s="27"/>
      <c r="O34" s="27"/>
      <c r="P34" s="27"/>
      <c r="Q34" s="27"/>
      <c r="R34" s="27"/>
      <c r="S34" s="30"/>
      <c r="U34" s="30"/>
      <c r="V34" s="30"/>
      <c r="W34" s="30"/>
      <c r="X34" s="30"/>
      <c r="Y34" s="30"/>
      <c r="Z34" s="30"/>
      <c r="AA34" s="30"/>
      <c r="AB34" s="30"/>
    </row>
    <row r="35" spans="1:28">
      <c r="A35" s="2"/>
      <c r="B35" s="29"/>
      <c r="C35" s="29"/>
      <c r="D35" s="29"/>
      <c r="E35" s="29"/>
      <c r="F35" s="29"/>
      <c r="G35" s="29"/>
      <c r="H35" s="29"/>
      <c r="I35" s="29"/>
      <c r="K35" s="27"/>
      <c r="L35" s="27"/>
      <c r="M35" s="27"/>
      <c r="N35" s="27"/>
      <c r="O35" s="27"/>
      <c r="P35" s="27"/>
      <c r="Q35" s="27"/>
      <c r="R35" s="27"/>
      <c r="S35" s="30"/>
      <c r="U35" s="30"/>
      <c r="V35" s="30"/>
      <c r="W35" s="30"/>
      <c r="X35" s="30"/>
      <c r="Y35" s="30"/>
      <c r="Z35" s="30"/>
      <c r="AA35" s="30"/>
      <c r="AB35" s="30"/>
    </row>
    <row r="36" spans="1:28">
      <c r="A36" s="2"/>
      <c r="B36" s="29"/>
      <c r="C36" s="29"/>
      <c r="D36" s="29"/>
      <c r="E36" s="29"/>
      <c r="F36" s="29"/>
      <c r="G36" s="29"/>
      <c r="H36" s="29"/>
      <c r="I36" s="29"/>
      <c r="K36" s="27"/>
      <c r="L36" s="27"/>
      <c r="M36" s="27"/>
      <c r="N36" s="27"/>
      <c r="O36" s="27"/>
      <c r="P36" s="27"/>
      <c r="Q36" s="27"/>
      <c r="R36" s="27"/>
      <c r="S36" s="30"/>
      <c r="U36" s="30"/>
      <c r="V36" s="30"/>
      <c r="W36" s="30"/>
      <c r="X36" s="30"/>
      <c r="Y36" s="30"/>
      <c r="Z36" s="30"/>
      <c r="AA36" s="30"/>
      <c r="AB36" s="30"/>
    </row>
    <row r="37" spans="1:28">
      <c r="A37" s="2"/>
      <c r="B37" s="29"/>
      <c r="C37" s="29"/>
      <c r="D37" s="29"/>
      <c r="E37" s="29"/>
      <c r="F37" s="29"/>
      <c r="G37" s="29"/>
      <c r="H37" s="29"/>
      <c r="I37" s="29"/>
      <c r="K37" s="27"/>
      <c r="L37" s="27"/>
      <c r="M37" s="27"/>
      <c r="N37" s="27"/>
      <c r="O37" s="27"/>
      <c r="P37" s="27"/>
      <c r="Q37" s="27"/>
      <c r="R37" s="27"/>
      <c r="S37" s="30"/>
      <c r="U37" s="30"/>
      <c r="V37" s="30"/>
      <c r="W37" s="30"/>
      <c r="X37" s="30"/>
      <c r="Y37" s="30"/>
      <c r="Z37" s="30"/>
      <c r="AA37" s="30"/>
      <c r="AB37" s="30"/>
    </row>
    <row r="38" spans="1:28">
      <c r="A38" s="2"/>
      <c r="B38" s="29"/>
      <c r="C38" s="29"/>
      <c r="D38" s="29"/>
      <c r="E38" s="29"/>
      <c r="F38" s="29"/>
      <c r="G38" s="29"/>
      <c r="H38" s="29"/>
      <c r="I38" s="29"/>
      <c r="K38" s="27"/>
      <c r="L38" s="27"/>
      <c r="M38" s="27"/>
      <c r="N38" s="27"/>
      <c r="O38" s="27"/>
      <c r="P38" s="27"/>
      <c r="Q38" s="27"/>
      <c r="R38" s="27"/>
      <c r="S38" s="30"/>
      <c r="U38" s="30"/>
      <c r="V38" s="30"/>
      <c r="W38" s="30"/>
      <c r="X38" s="30"/>
      <c r="Y38" s="30"/>
      <c r="Z38" s="30"/>
      <c r="AA38" s="30"/>
      <c r="AB38" s="30"/>
    </row>
    <row r="39" spans="1:28">
      <c r="A39" s="2"/>
      <c r="B39" s="29"/>
      <c r="C39" s="29"/>
      <c r="D39" s="29"/>
      <c r="E39" s="29"/>
      <c r="F39" s="29"/>
      <c r="G39" s="29"/>
      <c r="H39" s="29"/>
      <c r="I39" s="29"/>
      <c r="K39" s="27"/>
      <c r="L39" s="27"/>
      <c r="M39" s="27"/>
      <c r="N39" s="27"/>
      <c r="O39" s="27"/>
      <c r="P39" s="27"/>
      <c r="Q39" s="27"/>
      <c r="R39" s="27"/>
      <c r="S39" s="30"/>
      <c r="U39" s="30"/>
      <c r="V39" s="30"/>
      <c r="W39" s="30"/>
      <c r="X39" s="30"/>
      <c r="Y39" s="30"/>
      <c r="Z39" s="30"/>
      <c r="AA39" s="30"/>
      <c r="AB39" s="30"/>
    </row>
    <row r="40" spans="1:28">
      <c r="A40" s="2"/>
      <c r="B40" s="29"/>
      <c r="C40" s="29"/>
      <c r="D40" s="29"/>
      <c r="E40" s="29"/>
      <c r="F40" s="29"/>
      <c r="G40" s="29"/>
      <c r="H40" s="29"/>
      <c r="I40" s="29"/>
      <c r="K40" s="27"/>
      <c r="L40" s="27"/>
      <c r="M40" s="27"/>
      <c r="N40" s="27"/>
      <c r="O40" s="27"/>
      <c r="P40" s="27"/>
      <c r="Q40" s="27"/>
      <c r="R40" s="27"/>
      <c r="S40" s="30"/>
      <c r="U40" s="30"/>
      <c r="V40" s="30"/>
      <c r="W40" s="30"/>
      <c r="X40" s="30"/>
      <c r="Y40" s="30"/>
      <c r="Z40" s="30"/>
      <c r="AA40" s="30"/>
      <c r="AB40" s="30"/>
    </row>
    <row r="41" spans="1:28">
      <c r="A41" s="2"/>
      <c r="B41" s="29"/>
      <c r="C41" s="29"/>
      <c r="D41" s="29"/>
      <c r="E41" s="29"/>
      <c r="F41" s="29"/>
      <c r="G41" s="29"/>
      <c r="H41" s="29"/>
      <c r="I41" s="29"/>
      <c r="K41" s="27"/>
      <c r="L41" s="27"/>
      <c r="M41" s="27"/>
      <c r="N41" s="27"/>
      <c r="O41" s="27"/>
      <c r="P41" s="27"/>
      <c r="Q41" s="27"/>
      <c r="R41" s="27"/>
      <c r="S41" s="30"/>
      <c r="U41" s="30"/>
      <c r="V41" s="30"/>
      <c r="W41" s="30"/>
      <c r="X41" s="30"/>
      <c r="Y41" s="30"/>
      <c r="Z41" s="30"/>
      <c r="AA41" s="30"/>
      <c r="AB41" s="30"/>
    </row>
    <row r="42" spans="1:28">
      <c r="A42" s="2"/>
      <c r="B42" s="29"/>
      <c r="C42" s="29"/>
      <c r="D42" s="29"/>
      <c r="E42" s="29"/>
      <c r="F42" s="29"/>
      <c r="G42" s="29"/>
      <c r="H42" s="29"/>
      <c r="I42" s="29"/>
      <c r="K42" s="27"/>
      <c r="L42" s="27"/>
      <c r="M42" s="27"/>
      <c r="N42" s="27"/>
      <c r="O42" s="27"/>
      <c r="P42" s="27"/>
      <c r="Q42" s="27"/>
      <c r="R42" s="27"/>
      <c r="S42" s="30"/>
      <c r="U42" s="30"/>
      <c r="V42" s="30"/>
      <c r="W42" s="30"/>
      <c r="X42" s="30"/>
      <c r="Y42" s="30"/>
      <c r="Z42" s="30"/>
      <c r="AA42" s="30"/>
      <c r="AB42" s="30"/>
    </row>
    <row r="43" spans="1:28">
      <c r="A43" s="2"/>
      <c r="B43" s="29"/>
      <c r="C43" s="29"/>
      <c r="D43" s="29"/>
      <c r="E43" s="29"/>
      <c r="F43" s="29"/>
      <c r="G43" s="29"/>
      <c r="H43" s="29"/>
      <c r="I43" s="29"/>
      <c r="K43" s="27"/>
      <c r="L43" s="27"/>
      <c r="M43" s="27"/>
      <c r="N43" s="27"/>
      <c r="O43" s="27"/>
      <c r="P43" s="27"/>
      <c r="Q43" s="27"/>
      <c r="R43" s="27"/>
      <c r="S43" s="30"/>
      <c r="U43" s="30"/>
      <c r="V43" s="30"/>
      <c r="W43" s="30"/>
      <c r="X43" s="30"/>
      <c r="Y43" s="30"/>
      <c r="Z43" s="30"/>
      <c r="AA43" s="30"/>
      <c r="AB43" s="30"/>
    </row>
    <row r="44" spans="1:28">
      <c r="A44" s="2"/>
      <c r="B44" s="29"/>
      <c r="C44" s="29"/>
      <c r="D44" s="29"/>
      <c r="E44" s="29"/>
      <c r="F44" s="29"/>
      <c r="G44" s="29"/>
      <c r="H44" s="29"/>
      <c r="I44" s="29"/>
      <c r="K44" s="27"/>
      <c r="L44" s="27"/>
      <c r="M44" s="27"/>
      <c r="N44" s="27"/>
      <c r="O44" s="27"/>
      <c r="P44" s="27"/>
      <c r="Q44" s="27"/>
      <c r="R44" s="27"/>
      <c r="S44" s="30"/>
      <c r="U44" s="30"/>
      <c r="V44" s="30"/>
      <c r="W44" s="30"/>
      <c r="X44" s="30"/>
      <c r="Y44" s="30"/>
      <c r="Z44" s="30"/>
      <c r="AA44" s="30"/>
      <c r="AB44" s="30"/>
    </row>
    <row r="45" spans="1:28">
      <c r="A45" s="2"/>
      <c r="B45" s="29"/>
      <c r="C45" s="29"/>
      <c r="D45" s="29"/>
      <c r="E45" s="29"/>
      <c r="F45" s="29"/>
      <c r="G45" s="29"/>
      <c r="H45" s="29"/>
      <c r="I45" s="29"/>
      <c r="K45" s="27"/>
      <c r="L45" s="27"/>
      <c r="M45" s="27"/>
      <c r="N45" s="27"/>
      <c r="O45" s="27"/>
      <c r="P45" s="27"/>
      <c r="Q45" s="27"/>
      <c r="R45" s="27"/>
      <c r="S45" s="30"/>
      <c r="U45" s="30"/>
      <c r="V45" s="30"/>
      <c r="W45" s="30"/>
      <c r="X45" s="30"/>
      <c r="Y45" s="30"/>
      <c r="Z45" s="30"/>
      <c r="AA45" s="30"/>
      <c r="AB45" s="30"/>
    </row>
    <row r="46" spans="1:28">
      <c r="A46" s="2"/>
      <c r="B46" s="29"/>
      <c r="C46" s="29"/>
      <c r="D46" s="29"/>
      <c r="E46" s="29"/>
      <c r="F46" s="29"/>
      <c r="G46" s="29"/>
      <c r="H46" s="29"/>
      <c r="I46" s="29"/>
      <c r="K46" s="27"/>
      <c r="L46" s="27"/>
      <c r="M46" s="27"/>
      <c r="N46" s="27"/>
      <c r="O46" s="27"/>
      <c r="P46" s="27"/>
      <c r="Q46" s="27"/>
      <c r="R46" s="27"/>
      <c r="S46" s="30"/>
      <c r="U46" s="30"/>
      <c r="V46" s="30"/>
      <c r="W46" s="30"/>
      <c r="X46" s="30"/>
      <c r="Y46" s="30"/>
      <c r="Z46" s="30"/>
      <c r="AA46" s="30"/>
      <c r="AB46" s="30"/>
    </row>
    <row r="47" spans="1:28">
      <c r="A47" s="2"/>
      <c r="B47" s="29"/>
      <c r="C47" s="29"/>
      <c r="D47" s="29"/>
      <c r="E47" s="29"/>
      <c r="F47" s="29"/>
      <c r="G47" s="29"/>
      <c r="H47" s="29"/>
      <c r="I47" s="29"/>
      <c r="K47" s="27"/>
      <c r="L47" s="27"/>
      <c r="M47" s="27"/>
      <c r="N47" s="27"/>
      <c r="O47" s="27"/>
      <c r="P47" s="27"/>
      <c r="Q47" s="27"/>
      <c r="R47" s="27"/>
      <c r="S47" s="30"/>
      <c r="U47" s="30"/>
      <c r="V47" s="30"/>
      <c r="W47" s="30"/>
      <c r="X47" s="30"/>
      <c r="Y47" s="30"/>
      <c r="Z47" s="30"/>
      <c r="AA47" s="30"/>
      <c r="AB47" s="30"/>
    </row>
    <row r="48" spans="1:28">
      <c r="A48" s="2"/>
      <c r="B48" s="29"/>
      <c r="C48" s="29"/>
      <c r="D48" s="29"/>
      <c r="E48" s="29"/>
      <c r="F48" s="29"/>
      <c r="G48" s="29"/>
      <c r="H48" s="29"/>
      <c r="I48" s="29"/>
      <c r="K48" s="27"/>
      <c r="L48" s="27"/>
      <c r="M48" s="27"/>
      <c r="N48" s="27"/>
      <c r="O48" s="27"/>
      <c r="P48" s="27"/>
      <c r="Q48" s="27"/>
      <c r="R48" s="27"/>
      <c r="S48" s="30"/>
      <c r="U48" s="30"/>
      <c r="V48" s="30"/>
      <c r="W48" s="30"/>
      <c r="X48" s="30"/>
      <c r="Y48" s="30"/>
      <c r="Z48" s="30"/>
      <c r="AA48" s="30"/>
      <c r="AB48" s="30"/>
    </row>
    <row r="49" spans="1:28">
      <c r="A49" s="2"/>
      <c r="B49" s="29"/>
      <c r="C49" s="29"/>
      <c r="D49" s="29"/>
      <c r="E49" s="29"/>
      <c r="F49" s="29"/>
      <c r="G49" s="29"/>
      <c r="H49" s="29"/>
      <c r="I49" s="29"/>
      <c r="K49" s="27"/>
      <c r="L49" s="27"/>
      <c r="M49" s="27"/>
      <c r="N49" s="27"/>
      <c r="O49" s="27"/>
      <c r="P49" s="27"/>
      <c r="Q49" s="27"/>
      <c r="R49" s="27"/>
      <c r="S49" s="30"/>
      <c r="U49" s="30"/>
      <c r="V49" s="30"/>
      <c r="W49" s="30"/>
      <c r="X49" s="30"/>
      <c r="Y49" s="30"/>
      <c r="Z49" s="30"/>
      <c r="AA49" s="30"/>
      <c r="AB49" s="3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1"/>
  <sheetViews>
    <sheetView workbookViewId="0">
      <selection activeCell="D21" sqref="D21"/>
    </sheetView>
  </sheetViews>
  <sheetFormatPr defaultRowHeight="14.4"/>
  <cols>
    <col min="1" max="1" width="10.44140625" bestFit="1" customWidth="1"/>
    <col min="2" max="2" width="20.5546875" customWidth="1"/>
    <col min="3" max="3" width="17.33203125" bestFit="1" customWidth="1"/>
    <col min="4" max="4" width="28.6640625" bestFit="1" customWidth="1"/>
    <col min="6" max="6" width="9.109375" style="41"/>
    <col min="7" max="7" width="15.44140625" customWidth="1"/>
  </cols>
  <sheetData>
    <row r="1" spans="1:40">
      <c r="A1" s="1" t="s">
        <v>0</v>
      </c>
      <c r="B1" t="s">
        <v>111</v>
      </c>
      <c r="F1"/>
    </row>
    <row r="2" spans="1:40">
      <c r="A2" s="1" t="s">
        <v>1</v>
      </c>
      <c r="B2" t="s">
        <v>4</v>
      </c>
      <c r="F2"/>
    </row>
    <row r="3" spans="1:40">
      <c r="A3" s="1" t="s">
        <v>2</v>
      </c>
      <c r="B3" t="s">
        <v>9</v>
      </c>
      <c r="F3"/>
    </row>
    <row r="4" spans="1:40">
      <c r="A4" s="1" t="s">
        <v>3</v>
      </c>
      <c r="B4" t="s">
        <v>38</v>
      </c>
    </row>
    <row r="7" spans="1:40">
      <c r="A7" s="3"/>
      <c r="B7" s="5" t="s">
        <v>19</v>
      </c>
      <c r="C7" s="5" t="s">
        <v>20</v>
      </c>
      <c r="D7" s="5"/>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row>
    <row r="8" spans="1:40">
      <c r="A8" s="2">
        <v>42094</v>
      </c>
      <c r="B8" s="4">
        <v>1.1998296875223231</v>
      </c>
      <c r="C8" s="4">
        <v>0.88168291648142183</v>
      </c>
      <c r="D8" s="4"/>
      <c r="G8" s="41"/>
      <c r="H8" s="41"/>
      <c r="J8" s="41"/>
      <c r="P8" s="41"/>
    </row>
    <row r="9" spans="1:40">
      <c r="A9" s="2">
        <v>42185</v>
      </c>
      <c r="B9" s="4">
        <v>1.1880196649258734</v>
      </c>
      <c r="C9" s="4">
        <v>0.75231725319607834</v>
      </c>
      <c r="D9" s="4"/>
      <c r="G9" s="41"/>
      <c r="J9" s="41"/>
    </row>
    <row r="10" spans="1:40">
      <c r="A10" s="2">
        <v>42277</v>
      </c>
      <c r="B10" s="4">
        <v>1.1934905978087311</v>
      </c>
      <c r="C10" s="4">
        <v>0.83070492936840967</v>
      </c>
      <c r="D10" s="4"/>
      <c r="G10" s="41"/>
      <c r="H10" s="41"/>
      <c r="J10" s="41"/>
    </row>
    <row r="11" spans="1:40">
      <c r="A11" s="2">
        <v>42369</v>
      </c>
      <c r="B11" s="4">
        <v>1.2559984540262121</v>
      </c>
      <c r="C11" s="4">
        <v>0.91127564009071538</v>
      </c>
      <c r="D11" s="4"/>
      <c r="G11" s="41"/>
      <c r="H11" s="41"/>
      <c r="J11" s="41"/>
    </row>
    <row r="12" spans="1:40">
      <c r="A12" s="2">
        <v>42460</v>
      </c>
      <c r="B12" s="4">
        <v>1.2040702143759876</v>
      </c>
      <c r="C12" s="4">
        <v>0.86363119462952775</v>
      </c>
      <c r="D12" s="4"/>
      <c r="G12" s="41"/>
      <c r="H12" s="41"/>
      <c r="J12" s="41"/>
    </row>
    <row r="13" spans="1:40">
      <c r="A13" s="2">
        <v>42551</v>
      </c>
      <c r="B13" s="4">
        <v>1.1967464254935825</v>
      </c>
      <c r="C13" s="4">
        <v>0.83713436635589455</v>
      </c>
      <c r="D13" s="4"/>
      <c r="G13" s="41"/>
      <c r="H13" s="41"/>
      <c r="J13" s="41"/>
    </row>
    <row r="14" spans="1:40">
      <c r="A14" s="2">
        <v>42643</v>
      </c>
      <c r="B14" s="4">
        <v>1.2104278003493152</v>
      </c>
      <c r="C14" s="4">
        <v>0.79941262734367691</v>
      </c>
      <c r="D14" s="4"/>
      <c r="G14" s="41"/>
      <c r="H14" s="41"/>
      <c r="J14" s="41"/>
    </row>
    <row r="15" spans="1:40">
      <c r="A15" s="2">
        <v>42735</v>
      </c>
      <c r="B15" s="4">
        <v>1.2845952845617734</v>
      </c>
      <c r="C15" s="4">
        <v>0.87009132361243069</v>
      </c>
      <c r="D15" s="4"/>
      <c r="G15" s="41"/>
      <c r="H15" s="41"/>
      <c r="J15" s="41"/>
    </row>
    <row r="16" spans="1:40">
      <c r="A16" s="2">
        <v>42825</v>
      </c>
      <c r="B16" s="4">
        <v>1.2220256613690694</v>
      </c>
      <c r="C16" s="4">
        <v>0.74691390985668782</v>
      </c>
      <c r="D16" s="4"/>
      <c r="G16" s="41"/>
      <c r="H16" s="41"/>
      <c r="J16" s="41"/>
    </row>
    <row r="17" spans="1:15">
      <c r="A17" s="2">
        <v>42916</v>
      </c>
      <c r="B17" s="4">
        <v>1.2388622733005323</v>
      </c>
      <c r="C17" s="4">
        <v>0.80933527708804553</v>
      </c>
      <c r="D17" s="4"/>
      <c r="G17" s="41"/>
      <c r="H17" s="41"/>
      <c r="J17" s="41"/>
    </row>
    <row r="18" spans="1:15">
      <c r="A18" s="2">
        <v>43008</v>
      </c>
      <c r="B18" s="4">
        <v>1.2314944742813378</v>
      </c>
      <c r="C18" s="4">
        <v>0.82592369589688275</v>
      </c>
      <c r="D18" s="4"/>
      <c r="G18" s="41"/>
      <c r="H18" s="41"/>
      <c r="J18" s="41"/>
    </row>
    <row r="19" spans="1:15">
      <c r="A19" s="2">
        <v>43100</v>
      </c>
      <c r="B19" s="4">
        <v>1.3037000791714197</v>
      </c>
      <c r="C19" s="4">
        <v>0.90175068016069737</v>
      </c>
      <c r="D19" s="4"/>
      <c r="G19" s="41"/>
      <c r="H19" s="41"/>
      <c r="J19" s="41"/>
    </row>
    <row r="20" spans="1:15">
      <c r="A20" s="2">
        <v>43190</v>
      </c>
      <c r="B20" s="4">
        <v>1.2519188930742555</v>
      </c>
      <c r="C20" s="4">
        <v>0.88570361941997833</v>
      </c>
      <c r="D20" s="4"/>
      <c r="G20" s="41"/>
      <c r="H20" s="41"/>
      <c r="J20" s="41"/>
    </row>
    <row r="21" spans="1:15">
      <c r="A21" s="2">
        <v>43281</v>
      </c>
      <c r="B21" s="4">
        <v>1.2397347520074871</v>
      </c>
      <c r="C21" s="4">
        <v>0.88739578704163846</v>
      </c>
      <c r="D21" s="4"/>
      <c r="G21" s="41"/>
      <c r="H21" s="41"/>
      <c r="J21" s="41"/>
    </row>
    <row r="22" spans="1:15">
      <c r="A22" s="2">
        <v>43373</v>
      </c>
      <c r="B22" s="4">
        <v>1.2519244008084347</v>
      </c>
      <c r="C22" s="4">
        <v>0.88475489562086929</v>
      </c>
      <c r="D22" s="4"/>
      <c r="G22" s="41"/>
      <c r="H22" s="41"/>
      <c r="J22" s="41"/>
    </row>
    <row r="23" spans="1:15">
      <c r="A23" s="2">
        <v>43465</v>
      </c>
      <c r="B23" s="4">
        <v>1.2868925718555195</v>
      </c>
      <c r="C23" s="4">
        <v>0.95261476987868621</v>
      </c>
      <c r="D23" s="4"/>
      <c r="G23" s="41"/>
      <c r="H23" s="41"/>
      <c r="J23" s="41"/>
    </row>
    <row r="24" spans="1:15">
      <c r="A24" s="2">
        <v>43555</v>
      </c>
      <c r="B24" s="4">
        <v>1.2434158136974238</v>
      </c>
      <c r="C24" s="4">
        <v>0.91114191027116076</v>
      </c>
      <c r="D24" s="4"/>
      <c r="G24" s="41"/>
      <c r="H24" s="41"/>
      <c r="J24" s="41"/>
    </row>
    <row r="25" spans="1:15">
      <c r="A25" s="2">
        <v>43646</v>
      </c>
      <c r="B25" s="4">
        <v>1.2643844598820118</v>
      </c>
      <c r="C25" s="4">
        <v>1.0348555324963531</v>
      </c>
      <c r="D25" s="4"/>
      <c r="G25" s="41"/>
      <c r="H25" s="41"/>
      <c r="J25" s="41"/>
    </row>
    <row r="26" spans="1:15">
      <c r="A26" s="2">
        <v>43738</v>
      </c>
      <c r="B26" s="4">
        <v>1.2578774640615404</v>
      </c>
      <c r="C26" s="4">
        <v>1.0405915449674881</v>
      </c>
      <c r="D26" s="4"/>
      <c r="G26" s="41"/>
      <c r="H26" s="41"/>
      <c r="J26" s="41"/>
    </row>
    <row r="27" spans="1:15">
      <c r="A27" s="2">
        <v>43830</v>
      </c>
      <c r="B27" s="4">
        <v>1.2855378177820553</v>
      </c>
      <c r="C27" s="4">
        <v>1.089825697807381</v>
      </c>
      <c r="D27" s="4"/>
      <c r="G27" s="41"/>
      <c r="H27" s="41"/>
      <c r="J27" s="41"/>
    </row>
    <row r="28" spans="1:15">
      <c r="A28" s="2">
        <v>43921</v>
      </c>
      <c r="B28" s="4">
        <v>1.2177690058002819</v>
      </c>
      <c r="C28" s="4">
        <v>1.0288944649039748</v>
      </c>
      <c r="D28" s="4"/>
      <c r="G28" s="41"/>
      <c r="H28" s="41"/>
      <c r="J28" s="41"/>
    </row>
    <row r="29" spans="1:15">
      <c r="A29" s="2">
        <v>44012</v>
      </c>
      <c r="B29" s="4">
        <v>1.2505099566976712</v>
      </c>
      <c r="C29" s="4">
        <v>1.0112057003575312</v>
      </c>
      <c r="D29" s="4"/>
      <c r="G29" s="41"/>
      <c r="H29" s="41"/>
      <c r="J29" s="41"/>
    </row>
    <row r="30" spans="1:15">
      <c r="A30" s="2">
        <v>44104</v>
      </c>
      <c r="B30" s="4">
        <v>1.2670886487514406</v>
      </c>
      <c r="C30" s="4">
        <v>1.0137942949804739</v>
      </c>
      <c r="D30" s="4"/>
      <c r="G30" s="41"/>
      <c r="H30" s="41"/>
      <c r="J30" s="41"/>
    </row>
    <row r="31" spans="1:15">
      <c r="A31" s="2">
        <v>44196</v>
      </c>
      <c r="B31" s="4">
        <v>1.3047234237442034</v>
      </c>
      <c r="C31" s="4">
        <v>1.0036334614727664</v>
      </c>
      <c r="D31" s="4"/>
      <c r="G31" s="41"/>
      <c r="H31" s="41"/>
      <c r="I31" s="32"/>
      <c r="J31" s="41"/>
      <c r="N31" s="32"/>
      <c r="O31" s="32"/>
    </row>
    <row r="32" spans="1:15">
      <c r="A32" s="2">
        <v>44286</v>
      </c>
      <c r="B32" s="4">
        <v>1.2180237653363684</v>
      </c>
      <c r="C32" s="4">
        <v>0.91787043029656123</v>
      </c>
      <c r="D32" s="4"/>
      <c r="G32" s="41"/>
      <c r="H32" s="41"/>
      <c r="J32" s="41"/>
    </row>
    <row r="33" spans="1:13">
      <c r="A33" s="2">
        <v>44377</v>
      </c>
      <c r="B33" s="4">
        <v>1.2228783241966614</v>
      </c>
      <c r="C33" s="4">
        <v>0.89889712839574809</v>
      </c>
      <c r="D33" s="4"/>
      <c r="E33" s="31"/>
      <c r="G33" s="41"/>
      <c r="H33" s="41"/>
      <c r="J33" s="41"/>
    </row>
    <row r="34" spans="1:13">
      <c r="A34" s="2">
        <v>44469</v>
      </c>
      <c r="B34" s="4">
        <v>1.2160533103684585</v>
      </c>
      <c r="C34" s="4">
        <v>0.88338901354744725</v>
      </c>
      <c r="D34" s="4"/>
      <c r="G34" s="41"/>
      <c r="H34" s="41"/>
      <c r="J34" s="41"/>
    </row>
    <row r="35" spans="1:13">
      <c r="A35" s="2">
        <v>44561</v>
      </c>
      <c r="B35" s="4">
        <v>1.2591447906746041</v>
      </c>
      <c r="C35" s="4">
        <v>0.98425153911799212</v>
      </c>
      <c r="D35" s="4"/>
      <c r="G35" s="41"/>
      <c r="H35" s="41"/>
      <c r="J35" s="41"/>
      <c r="M35" s="32"/>
    </row>
    <row r="36" spans="1:13">
      <c r="A36" s="2">
        <v>44651</v>
      </c>
      <c r="B36" s="4">
        <v>1.2624585773115042</v>
      </c>
      <c r="C36" s="4">
        <v>0.85545831929212568</v>
      </c>
      <c r="D36" s="4"/>
      <c r="G36" s="41"/>
      <c r="H36" s="41"/>
      <c r="J36" s="41"/>
      <c r="M36" s="32"/>
    </row>
    <row r="37" spans="1:13">
      <c r="A37" s="2">
        <v>44742</v>
      </c>
      <c r="B37" s="4">
        <v>1.2629847874818907</v>
      </c>
      <c r="C37" s="4">
        <v>0.83017502883504701</v>
      </c>
      <c r="D37" s="4"/>
      <c r="G37" s="41"/>
      <c r="H37" s="41"/>
      <c r="J37" s="41"/>
      <c r="M37" s="32"/>
    </row>
    <row r="38" spans="1:13">
      <c r="G38" s="41"/>
      <c r="H38" s="41"/>
      <c r="J38" s="41"/>
    </row>
    <row r="39" spans="1:13">
      <c r="G39" s="41"/>
      <c r="J39" s="41"/>
    </row>
    <row r="40" spans="1:13">
      <c r="G40" s="41"/>
    </row>
    <row r="41" spans="1:13">
      <c r="G41" s="4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8"/>
  <sheetViews>
    <sheetView workbookViewId="0">
      <selection activeCell="B1" sqref="B1"/>
    </sheetView>
  </sheetViews>
  <sheetFormatPr defaultRowHeight="14.4"/>
  <cols>
    <col min="1" max="1" width="14.109375" customWidth="1"/>
    <col min="2" max="2" width="20.5546875" customWidth="1"/>
    <col min="3" max="3" width="12" bestFit="1" customWidth="1"/>
    <col min="8" max="8" width="15.6640625" bestFit="1" customWidth="1"/>
    <col min="10" max="10" width="15.6640625" bestFit="1" customWidth="1"/>
    <col min="12" max="12" width="14.5546875" customWidth="1"/>
    <col min="14" max="14" width="15.6640625" bestFit="1" customWidth="1"/>
  </cols>
  <sheetData>
    <row r="1" spans="1:10">
      <c r="A1" s="1" t="s">
        <v>0</v>
      </c>
      <c r="B1" t="s">
        <v>110</v>
      </c>
    </row>
    <row r="2" spans="1:10">
      <c r="A2" s="1" t="s">
        <v>1</v>
      </c>
      <c r="B2" t="s">
        <v>13</v>
      </c>
    </row>
    <row r="3" spans="1:10">
      <c r="A3" s="1" t="s">
        <v>2</v>
      </c>
      <c r="B3" t="s">
        <v>9</v>
      </c>
    </row>
    <row r="4" spans="1:10">
      <c r="A4" s="1" t="s">
        <v>3</v>
      </c>
    </row>
    <row r="7" spans="1:10">
      <c r="A7" s="3"/>
      <c r="B7" s="5" t="s">
        <v>33</v>
      </c>
      <c r="C7" s="11"/>
      <c r="D7" s="17"/>
    </row>
    <row r="8" spans="1:10">
      <c r="A8" s="2">
        <v>43190</v>
      </c>
      <c r="B8" s="9">
        <v>4.5684688600000003</v>
      </c>
    </row>
    <row r="9" spans="1:10">
      <c r="A9" s="2">
        <v>43281</v>
      </c>
      <c r="B9" s="9">
        <v>6.5727922110000003</v>
      </c>
      <c r="C9" s="35"/>
    </row>
    <row r="10" spans="1:10">
      <c r="A10" s="2">
        <v>43373</v>
      </c>
      <c r="B10" s="9">
        <v>8.1845161829999995</v>
      </c>
      <c r="C10" s="35"/>
    </row>
    <row r="11" spans="1:10">
      <c r="A11" s="2">
        <v>43465</v>
      </c>
      <c r="B11" s="9">
        <v>10.583130053</v>
      </c>
      <c r="C11" s="35"/>
      <c r="H11" s="34"/>
      <c r="J11" s="34"/>
    </row>
    <row r="12" spans="1:10">
      <c r="A12" s="2">
        <v>43555</v>
      </c>
      <c r="B12" s="9">
        <v>14.992522866</v>
      </c>
      <c r="C12" s="35"/>
    </row>
    <row r="13" spans="1:10">
      <c r="A13" s="2">
        <v>43646</v>
      </c>
      <c r="B13" s="9">
        <v>17.375924939000001</v>
      </c>
      <c r="C13" s="35"/>
      <c r="D13" s="36"/>
    </row>
    <row r="14" spans="1:10">
      <c r="A14" s="2">
        <v>43738</v>
      </c>
      <c r="B14" s="9">
        <v>19.649134413999999</v>
      </c>
      <c r="C14" s="35"/>
      <c r="D14" s="36"/>
    </row>
    <row r="15" spans="1:10">
      <c r="A15" s="2">
        <v>43830</v>
      </c>
      <c r="B15" s="9">
        <v>21.683818379000002</v>
      </c>
      <c r="C15" s="35"/>
      <c r="D15" s="36"/>
    </row>
    <row r="16" spans="1:10">
      <c r="A16" s="2">
        <v>43921</v>
      </c>
      <c r="B16" s="9">
        <v>23.818884721</v>
      </c>
      <c r="C16" s="35"/>
      <c r="D16" s="36"/>
      <c r="E16" s="9"/>
    </row>
    <row r="17" spans="1:14">
      <c r="A17" s="2">
        <v>44012</v>
      </c>
      <c r="B17" s="29">
        <f>26298084525/1000000000</f>
        <v>26.298084525</v>
      </c>
      <c r="C17" s="35"/>
      <c r="D17" s="36"/>
    </row>
    <row r="18" spans="1:14">
      <c r="A18" s="2">
        <v>44104</v>
      </c>
      <c r="B18" s="29">
        <f>29574357502/1000000000</f>
        <v>29.574357502000002</v>
      </c>
      <c r="C18" s="35"/>
      <c r="D18" s="36"/>
      <c r="L18" s="38"/>
      <c r="N18" s="34"/>
    </row>
    <row r="19" spans="1:14">
      <c r="A19" s="2">
        <v>44196</v>
      </c>
      <c r="B19" s="29">
        <v>32.287214994999999</v>
      </c>
      <c r="C19" s="35"/>
      <c r="D19" s="36"/>
    </row>
    <row r="20" spans="1:14">
      <c r="A20" s="2">
        <v>44286</v>
      </c>
      <c r="B20" s="29">
        <v>36.648727260999998</v>
      </c>
      <c r="C20" s="35"/>
      <c r="D20" s="36"/>
    </row>
    <row r="21" spans="1:14">
      <c r="A21" s="2">
        <v>44377</v>
      </c>
      <c r="B21" s="29">
        <v>40.593842299000002</v>
      </c>
      <c r="C21" s="35"/>
      <c r="D21" s="36"/>
      <c r="L21" s="38"/>
    </row>
    <row r="22" spans="1:14">
      <c r="A22" s="2">
        <v>44469</v>
      </c>
      <c r="B22" s="29">
        <v>43.867851043000002</v>
      </c>
      <c r="C22" s="35"/>
      <c r="D22" s="36"/>
      <c r="L22" s="38"/>
    </row>
    <row r="23" spans="1:14">
      <c r="A23" s="2">
        <v>44561</v>
      </c>
      <c r="B23" s="29">
        <v>47.934092853000003</v>
      </c>
      <c r="C23" s="35"/>
      <c r="D23" s="36"/>
      <c r="L23" s="38"/>
    </row>
    <row r="24" spans="1:14">
      <c r="A24" s="2">
        <v>44651</v>
      </c>
      <c r="B24" s="29">
        <v>52.775515108999997</v>
      </c>
      <c r="H24" s="4"/>
      <c r="L24" s="38"/>
    </row>
    <row r="25" spans="1:14">
      <c r="A25" s="2">
        <v>44742</v>
      </c>
      <c r="B25" s="29">
        <v>57.486800234</v>
      </c>
      <c r="L25" s="38"/>
    </row>
    <row r="26" spans="1:14">
      <c r="L26" s="38"/>
      <c r="N26" s="38"/>
    </row>
    <row r="27" spans="1:14">
      <c r="B27" s="12"/>
      <c r="L27" s="38"/>
      <c r="N27" s="38"/>
    </row>
    <row r="28" spans="1:14">
      <c r="B28" s="12"/>
      <c r="L28" s="38"/>
    </row>
    <row r="29" spans="1:14">
      <c r="B29" s="12"/>
      <c r="L29" s="38"/>
    </row>
    <row r="30" spans="1:14">
      <c r="B30" s="12"/>
      <c r="L30" s="38"/>
    </row>
    <row r="31" spans="1:14">
      <c r="B31" s="12"/>
      <c r="L31" s="38"/>
      <c r="N31" s="38"/>
    </row>
    <row r="32" spans="1:14">
      <c r="B32" s="12"/>
      <c r="L32" s="38"/>
    </row>
    <row r="33" spans="2:14">
      <c r="B33" s="12"/>
      <c r="L33" s="38"/>
      <c r="N33" s="38"/>
    </row>
    <row r="34" spans="2:14">
      <c r="B34" s="12"/>
      <c r="L34" s="38"/>
    </row>
    <row r="35" spans="2:14">
      <c r="L35" s="38"/>
      <c r="N35" s="38"/>
    </row>
    <row r="36" spans="2:14">
      <c r="L36" s="38"/>
    </row>
    <row r="37" spans="2:14">
      <c r="L37" s="38"/>
    </row>
    <row r="38" spans="2:14">
      <c r="L38" s="3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10"/>
  <sheetViews>
    <sheetView workbookViewId="0">
      <selection activeCell="B1" sqref="B1"/>
    </sheetView>
  </sheetViews>
  <sheetFormatPr defaultRowHeight="14.4"/>
  <cols>
    <col min="1" max="1" width="14.109375" customWidth="1"/>
    <col min="2" max="2" width="25.33203125" customWidth="1"/>
    <col min="3" max="3" width="12" bestFit="1" customWidth="1"/>
    <col min="4" max="4" width="12.6640625" bestFit="1" customWidth="1"/>
  </cols>
  <sheetData>
    <row r="1" spans="1:8">
      <c r="A1" s="1" t="s">
        <v>0</v>
      </c>
      <c r="B1" t="s">
        <v>109</v>
      </c>
    </row>
    <row r="2" spans="1:8">
      <c r="A2" s="1" t="s">
        <v>1</v>
      </c>
      <c r="B2" t="s">
        <v>47</v>
      </c>
    </row>
    <row r="3" spans="1:8">
      <c r="A3" s="1" t="s">
        <v>2</v>
      </c>
      <c r="B3" t="s">
        <v>9</v>
      </c>
    </row>
    <row r="4" spans="1:8">
      <c r="A4" s="1" t="s">
        <v>3</v>
      </c>
      <c r="B4" t="s">
        <v>37</v>
      </c>
    </row>
    <row r="7" spans="1:8">
      <c r="A7" s="3"/>
      <c r="B7" s="5" t="s">
        <v>44</v>
      </c>
      <c r="C7" s="5" t="s">
        <v>45</v>
      </c>
    </row>
    <row r="8" spans="1:8">
      <c r="A8" s="2">
        <v>41061</v>
      </c>
      <c r="B8">
        <v>22</v>
      </c>
      <c r="C8" s="9">
        <v>126.235242</v>
      </c>
      <c r="H8" s="13"/>
    </row>
    <row r="9" spans="1:8">
      <c r="A9" s="2">
        <v>41244</v>
      </c>
      <c r="B9">
        <v>22</v>
      </c>
      <c r="C9" s="9">
        <v>135.37785099999999</v>
      </c>
      <c r="D9" s="32"/>
      <c r="H9" s="13"/>
    </row>
    <row r="10" spans="1:8">
      <c r="A10" s="2">
        <v>41426</v>
      </c>
      <c r="B10">
        <v>23</v>
      </c>
      <c r="C10" s="9">
        <v>136.48057299999999</v>
      </c>
      <c r="D10" s="41"/>
      <c r="H10" s="13"/>
    </row>
    <row r="11" spans="1:8">
      <c r="A11" s="2">
        <v>41609</v>
      </c>
      <c r="B11">
        <v>22</v>
      </c>
      <c r="C11" s="9">
        <v>127.509832</v>
      </c>
      <c r="D11" s="41"/>
      <c r="H11" s="13"/>
    </row>
    <row r="12" spans="1:8">
      <c r="A12" s="2">
        <v>41791</v>
      </c>
      <c r="B12">
        <v>23</v>
      </c>
      <c r="C12" s="9">
        <v>118.950862</v>
      </c>
      <c r="D12" s="41"/>
      <c r="H12" s="13"/>
    </row>
    <row r="13" spans="1:8">
      <c r="A13" s="2">
        <v>41974</v>
      </c>
      <c r="B13">
        <v>24</v>
      </c>
      <c r="C13" s="9">
        <v>121.243554</v>
      </c>
      <c r="D13" s="41"/>
      <c r="H13" s="13"/>
    </row>
    <row r="14" spans="1:8">
      <c r="A14" s="2">
        <v>42156</v>
      </c>
      <c r="B14">
        <v>23</v>
      </c>
      <c r="C14" s="9">
        <v>127.804142</v>
      </c>
      <c r="D14" s="41"/>
      <c r="H14" s="13"/>
    </row>
    <row r="15" spans="1:8">
      <c r="A15" s="2">
        <v>42339</v>
      </c>
      <c r="B15">
        <v>25</v>
      </c>
      <c r="C15" s="9">
        <v>144.03834599999999</v>
      </c>
      <c r="D15" s="41"/>
      <c r="H15" s="13"/>
    </row>
    <row r="16" spans="1:8">
      <c r="A16" s="2">
        <v>42522</v>
      </c>
      <c r="B16">
        <v>27</v>
      </c>
      <c r="C16" s="9">
        <v>167.59769700000001</v>
      </c>
      <c r="D16" s="41"/>
      <c r="H16" s="13"/>
    </row>
    <row r="17" spans="1:8">
      <c r="A17" s="2">
        <v>42705</v>
      </c>
      <c r="B17">
        <v>28</v>
      </c>
      <c r="C17" s="9">
        <v>191.23185000000001</v>
      </c>
      <c r="D17" s="41"/>
      <c r="E17" s="7"/>
      <c r="H17" s="13"/>
    </row>
    <row r="18" spans="1:8">
      <c r="A18" s="2">
        <v>42887</v>
      </c>
      <c r="B18">
        <v>32</v>
      </c>
      <c r="C18" s="9">
        <v>219.32824299999999</v>
      </c>
      <c r="D18" s="41"/>
      <c r="E18" s="7"/>
      <c r="H18" s="13"/>
    </row>
    <row r="19" spans="1:8">
      <c r="A19" s="2">
        <v>43070</v>
      </c>
      <c r="B19">
        <v>32</v>
      </c>
      <c r="C19" s="9">
        <v>245.715711</v>
      </c>
      <c r="D19" s="41"/>
      <c r="E19" s="7"/>
      <c r="H19" s="13"/>
    </row>
    <row r="20" spans="1:8">
      <c r="A20" s="2">
        <v>43252</v>
      </c>
      <c r="B20">
        <v>32</v>
      </c>
      <c r="C20" s="9">
        <v>275.37471099999999</v>
      </c>
      <c r="D20" s="41"/>
      <c r="E20" s="7"/>
      <c r="H20" s="13"/>
    </row>
    <row r="21" spans="1:8">
      <c r="A21" s="2">
        <v>43435</v>
      </c>
      <c r="B21">
        <v>30</v>
      </c>
      <c r="C21" s="9">
        <v>325.45413400000001</v>
      </c>
      <c r="D21" s="41"/>
      <c r="E21" s="7"/>
      <c r="H21" s="13"/>
    </row>
    <row r="22" spans="1:8">
      <c r="A22" s="2">
        <v>43617</v>
      </c>
      <c r="B22">
        <v>30</v>
      </c>
      <c r="C22" s="9">
        <v>399.977192</v>
      </c>
      <c r="D22" s="41"/>
      <c r="E22" s="7"/>
      <c r="H22" s="13"/>
    </row>
    <row r="23" spans="1:8">
      <c r="A23" s="2">
        <v>43800</v>
      </c>
      <c r="B23">
        <v>30</v>
      </c>
      <c r="C23" s="9">
        <v>558.01142400000003</v>
      </c>
      <c r="D23" s="41"/>
      <c r="E23" s="7"/>
      <c r="H23" s="13"/>
    </row>
    <row r="24" spans="1:8">
      <c r="A24" s="2">
        <v>43983</v>
      </c>
      <c r="B24">
        <v>36</v>
      </c>
      <c r="C24" s="9">
        <v>651.36814000000004</v>
      </c>
      <c r="D24" s="41"/>
      <c r="E24" s="7"/>
      <c r="H24" s="13"/>
    </row>
    <row r="25" spans="1:8">
      <c r="A25" s="2">
        <v>44166</v>
      </c>
      <c r="B25" s="9">
        <v>36</v>
      </c>
      <c r="C25" s="9">
        <v>644.72813900000006</v>
      </c>
      <c r="D25" s="41"/>
      <c r="E25" s="7"/>
    </row>
    <row r="26" spans="1:8">
      <c r="A26" s="2">
        <v>44348</v>
      </c>
      <c r="B26" s="9">
        <v>36</v>
      </c>
      <c r="C26" s="9">
        <v>659.15221899999995</v>
      </c>
      <c r="D26" s="41"/>
      <c r="E26" s="7"/>
    </row>
    <row r="27" spans="1:8">
      <c r="A27" s="2">
        <v>44531</v>
      </c>
      <c r="B27" s="32">
        <v>41</v>
      </c>
      <c r="C27" s="9">
        <v>769.25894200000005</v>
      </c>
      <c r="D27" s="41"/>
      <c r="E27" s="7"/>
    </row>
    <row r="28" spans="1:8">
      <c r="A28" s="2">
        <v>44713</v>
      </c>
      <c r="B28" s="32">
        <v>44</v>
      </c>
      <c r="C28" s="29">
        <v>981.249864</v>
      </c>
      <c r="D28" s="41"/>
      <c r="E28" s="7"/>
    </row>
    <row r="29" spans="1:8">
      <c r="A29" s="2"/>
      <c r="B29" s="9"/>
      <c r="C29" s="9"/>
    </row>
    <row r="30" spans="1:8">
      <c r="A30" s="2"/>
      <c r="B30" s="9"/>
      <c r="C30" s="9"/>
    </row>
    <row r="31" spans="1:8">
      <c r="A31" s="2"/>
      <c r="B31" s="9"/>
      <c r="C31" s="9"/>
    </row>
    <row r="32" spans="1:8">
      <c r="A32" s="2"/>
      <c r="B32" s="9"/>
      <c r="C32" s="9"/>
    </row>
    <row r="33" spans="1:3">
      <c r="A33" s="2"/>
      <c r="B33" s="9"/>
      <c r="C33" s="9"/>
    </row>
    <row r="34" spans="1:3">
      <c r="A34" s="2"/>
      <c r="B34" s="9"/>
      <c r="C34" s="9"/>
    </row>
    <row r="35" spans="1:3">
      <c r="A35" s="2"/>
      <c r="B35" s="9"/>
      <c r="C35" s="9"/>
    </row>
    <row r="36" spans="1:3">
      <c r="A36" s="2"/>
      <c r="B36" s="9"/>
      <c r="C36" s="9"/>
    </row>
    <row r="37" spans="1:3">
      <c r="A37" s="2"/>
      <c r="B37" s="9"/>
      <c r="C37" s="9"/>
    </row>
    <row r="38" spans="1:3">
      <c r="A38" s="2"/>
      <c r="B38" s="9"/>
      <c r="C38" s="9"/>
    </row>
    <row r="39" spans="1:3">
      <c r="A39" s="2"/>
      <c r="B39" s="9"/>
      <c r="C39" s="9"/>
    </row>
    <row r="40" spans="1:3">
      <c r="A40" s="2"/>
      <c r="B40" s="9"/>
      <c r="C40" s="9"/>
    </row>
    <row r="41" spans="1:3">
      <c r="A41" s="2"/>
      <c r="B41" s="9"/>
      <c r="C41" s="9"/>
    </row>
    <row r="42" spans="1:3">
      <c r="A42" s="2"/>
      <c r="B42" s="9"/>
      <c r="C42" s="9"/>
    </row>
    <row r="43" spans="1:3">
      <c r="A43" s="2"/>
      <c r="B43" s="9"/>
      <c r="C43" s="9"/>
    </row>
    <row r="44" spans="1:3">
      <c r="A44" s="2"/>
      <c r="B44" s="9"/>
      <c r="C44" s="9"/>
    </row>
    <row r="45" spans="1:3">
      <c r="A45" s="2"/>
      <c r="B45" s="9"/>
      <c r="C45" s="9"/>
    </row>
    <row r="46" spans="1:3">
      <c r="A46" s="2"/>
      <c r="B46" s="9"/>
      <c r="C46" s="9"/>
    </row>
    <row r="47" spans="1:3">
      <c r="A47" s="2"/>
      <c r="B47" s="9"/>
      <c r="C47" s="9"/>
    </row>
    <row r="48" spans="1:3">
      <c r="A48" s="2"/>
      <c r="B48" s="9"/>
      <c r="C48" s="9"/>
    </row>
    <row r="49" spans="1:3">
      <c r="A49" s="2"/>
      <c r="B49" s="9"/>
      <c r="C49" s="9"/>
    </row>
    <row r="50" spans="1:3">
      <c r="A50" s="2"/>
      <c r="B50" s="9"/>
      <c r="C50" s="9"/>
    </row>
    <row r="51" spans="1:3">
      <c r="A51" s="2"/>
      <c r="B51" s="9"/>
      <c r="C51" s="9"/>
    </row>
    <row r="52" spans="1:3">
      <c r="A52" s="2"/>
      <c r="B52" s="9"/>
      <c r="C52" s="9"/>
    </row>
    <row r="53" spans="1:3">
      <c r="A53" s="2"/>
      <c r="B53" s="9"/>
      <c r="C53" s="9"/>
    </row>
    <row r="54" spans="1:3">
      <c r="A54" s="2"/>
      <c r="B54" s="9"/>
      <c r="C54" s="9"/>
    </row>
    <row r="55" spans="1:3">
      <c r="A55" s="2"/>
      <c r="B55" s="9"/>
      <c r="C55" s="9"/>
    </row>
    <row r="56" spans="1:3">
      <c r="A56" s="2"/>
      <c r="B56" s="9"/>
      <c r="C56" s="9"/>
    </row>
    <row r="57" spans="1:3">
      <c r="A57" s="2"/>
      <c r="B57" s="9"/>
      <c r="C57" s="9"/>
    </row>
    <row r="58" spans="1:3">
      <c r="A58" s="2"/>
      <c r="B58" s="9"/>
      <c r="C58" s="9"/>
    </row>
    <row r="59" spans="1:3">
      <c r="A59" s="2"/>
      <c r="B59" s="9"/>
      <c r="C59" s="9"/>
    </row>
    <row r="60" spans="1:3">
      <c r="A60" s="2"/>
      <c r="B60" s="9"/>
      <c r="C60" s="9"/>
    </row>
    <row r="61" spans="1:3">
      <c r="A61" s="2"/>
      <c r="B61" s="9"/>
      <c r="C61" s="9"/>
    </row>
    <row r="62" spans="1:3">
      <c r="A62" s="2"/>
      <c r="B62" s="9"/>
      <c r="C62" s="9"/>
    </row>
    <row r="63" spans="1:3">
      <c r="A63" s="2"/>
      <c r="B63" s="9"/>
      <c r="C63" s="9"/>
    </row>
    <row r="64" spans="1:3">
      <c r="A64" s="2"/>
      <c r="B64" s="9"/>
      <c r="C64" s="9"/>
    </row>
    <row r="65" spans="1:3">
      <c r="A65" s="2"/>
      <c r="B65" s="9"/>
      <c r="C65" s="9"/>
    </row>
    <row r="66" spans="1:3">
      <c r="A66" s="2"/>
      <c r="B66" s="9"/>
      <c r="C66" s="9"/>
    </row>
    <row r="67" spans="1:3">
      <c r="A67" s="2"/>
      <c r="B67" s="9"/>
      <c r="C67" s="9"/>
    </row>
    <row r="68" spans="1:3">
      <c r="A68" s="2"/>
      <c r="B68" s="9"/>
      <c r="C68" s="9"/>
    </row>
    <row r="69" spans="1:3">
      <c r="A69" s="2"/>
      <c r="B69" s="9"/>
      <c r="C69" s="9"/>
    </row>
    <row r="70" spans="1:3">
      <c r="A70" s="2"/>
      <c r="B70" s="9"/>
      <c r="C70" s="9"/>
    </row>
    <row r="71" spans="1:3">
      <c r="A71" s="2"/>
      <c r="B71" s="9"/>
      <c r="C71" s="9"/>
    </row>
    <row r="72" spans="1:3">
      <c r="A72" s="2"/>
      <c r="B72" s="9"/>
      <c r="C72" s="9"/>
    </row>
    <row r="73" spans="1:3">
      <c r="A73" s="2"/>
      <c r="B73" s="9"/>
      <c r="C73" s="9"/>
    </row>
    <row r="74" spans="1:3">
      <c r="A74" s="2"/>
      <c r="B74" s="9"/>
      <c r="C74" s="9"/>
    </row>
    <row r="75" spans="1:3">
      <c r="A75" s="2"/>
      <c r="B75" s="9"/>
      <c r="C75" s="9"/>
    </row>
    <row r="76" spans="1:3">
      <c r="A76" s="2"/>
      <c r="B76" s="9"/>
      <c r="C76" s="9"/>
    </row>
    <row r="77" spans="1:3">
      <c r="A77" s="2"/>
      <c r="B77" s="9"/>
      <c r="C77" s="9"/>
    </row>
    <row r="78" spans="1:3">
      <c r="A78" s="2"/>
      <c r="B78" s="9"/>
      <c r="C78" s="9"/>
    </row>
    <row r="79" spans="1:3">
      <c r="A79" s="2"/>
      <c r="B79" s="9"/>
      <c r="C79" s="9"/>
    </row>
    <row r="80" spans="1:3">
      <c r="A80" s="2"/>
      <c r="B80" s="9"/>
      <c r="C80" s="9"/>
    </row>
    <row r="81" spans="1:3">
      <c r="A81" s="2"/>
      <c r="B81" s="9"/>
      <c r="C81" s="9"/>
    </row>
    <row r="82" spans="1:3">
      <c r="A82" s="2"/>
      <c r="B82" s="9"/>
      <c r="C82" s="9"/>
    </row>
    <row r="83" spans="1:3">
      <c r="A83" s="2"/>
      <c r="B83" s="9"/>
      <c r="C83" s="9"/>
    </row>
    <row r="84" spans="1:3">
      <c r="A84" s="2"/>
      <c r="B84" s="9"/>
      <c r="C84" s="9"/>
    </row>
    <row r="85" spans="1:3">
      <c r="A85" s="2"/>
      <c r="B85" s="9"/>
      <c r="C85" s="9"/>
    </row>
    <row r="86" spans="1:3">
      <c r="A86" s="2"/>
      <c r="B86" s="9"/>
      <c r="C86" s="9"/>
    </row>
    <row r="87" spans="1:3">
      <c r="A87" s="2"/>
      <c r="B87" s="9"/>
      <c r="C87" s="9"/>
    </row>
    <row r="88" spans="1:3">
      <c r="A88" s="2"/>
      <c r="B88" s="9"/>
      <c r="C88" s="9"/>
    </row>
    <row r="89" spans="1:3">
      <c r="A89" s="2"/>
      <c r="B89" s="9"/>
      <c r="C89" s="9"/>
    </row>
    <row r="90" spans="1:3">
      <c r="A90" s="2"/>
      <c r="B90" s="9"/>
      <c r="C90" s="9"/>
    </row>
    <row r="91" spans="1:3">
      <c r="A91" s="2"/>
      <c r="B91" s="9"/>
      <c r="C91" s="9"/>
    </row>
    <row r="92" spans="1:3">
      <c r="A92" s="2"/>
      <c r="B92" s="9"/>
      <c r="C92" s="9"/>
    </row>
    <row r="93" spans="1:3">
      <c r="A93" s="2"/>
      <c r="B93" s="9"/>
      <c r="C93" s="9"/>
    </row>
    <row r="94" spans="1:3">
      <c r="A94" s="2"/>
      <c r="B94" s="9"/>
      <c r="C94" s="9"/>
    </row>
    <row r="95" spans="1:3">
      <c r="A95" s="2"/>
      <c r="B95" s="9"/>
      <c r="C95" s="9"/>
    </row>
    <row r="96" spans="1:3">
      <c r="A96" s="2"/>
      <c r="B96" s="9"/>
      <c r="C96" s="9"/>
    </row>
    <row r="97" spans="1:3">
      <c r="A97" s="2"/>
      <c r="B97" s="9"/>
      <c r="C97" s="9"/>
    </row>
    <row r="98" spans="1:3">
      <c r="A98" s="2"/>
      <c r="B98" s="9"/>
      <c r="C98" s="9"/>
    </row>
    <row r="99" spans="1:3">
      <c r="A99" s="2"/>
      <c r="B99" s="9"/>
      <c r="C99" s="9"/>
    </row>
    <row r="100" spans="1:3">
      <c r="A100" s="2"/>
      <c r="B100" s="9"/>
      <c r="C100" s="9"/>
    </row>
    <row r="101" spans="1:3">
      <c r="A101" s="2"/>
      <c r="B101" s="9"/>
      <c r="C101" s="9"/>
    </row>
    <row r="102" spans="1:3">
      <c r="A102" s="2"/>
      <c r="B102" s="9"/>
      <c r="C102" s="9"/>
    </row>
    <row r="103" spans="1:3">
      <c r="A103" s="2"/>
      <c r="B103" s="9"/>
      <c r="C103" s="9"/>
    </row>
    <row r="104" spans="1:3">
      <c r="A104" s="2"/>
      <c r="B104" s="9"/>
      <c r="C104" s="9"/>
    </row>
    <row r="105" spans="1:3">
      <c r="A105" s="2"/>
      <c r="B105" s="9"/>
      <c r="C105" s="9"/>
    </row>
    <row r="106" spans="1:3">
      <c r="A106" s="2"/>
      <c r="B106" s="9"/>
      <c r="C106" s="9"/>
    </row>
    <row r="107" spans="1:3">
      <c r="A107" s="2"/>
      <c r="B107" s="9"/>
      <c r="C107" s="9"/>
    </row>
    <row r="108" spans="1:3">
      <c r="A108" s="2"/>
      <c r="B108" s="9"/>
      <c r="C108" s="9"/>
    </row>
    <row r="109" spans="1:3">
      <c r="A109" s="2"/>
      <c r="B109" s="9"/>
      <c r="C109" s="9"/>
    </row>
    <row r="110" spans="1:3">
      <c r="A110" s="2"/>
      <c r="B110" s="9"/>
      <c r="C110" s="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41"/>
  <sheetViews>
    <sheetView workbookViewId="0">
      <selection activeCell="I16" sqref="I16"/>
    </sheetView>
  </sheetViews>
  <sheetFormatPr defaultRowHeight="14.4"/>
  <cols>
    <col min="1" max="1" width="10" customWidth="1"/>
    <col min="2" max="2" width="20.5546875" customWidth="1"/>
    <col min="3" max="3" width="45.33203125" bestFit="1" customWidth="1"/>
    <col min="4" max="4" width="20.33203125" customWidth="1"/>
    <col min="5" max="5" width="10.5546875" bestFit="1" customWidth="1"/>
    <col min="6" max="6" width="9.5546875" bestFit="1" customWidth="1"/>
    <col min="7" max="7" width="15.6640625" bestFit="1" customWidth="1"/>
  </cols>
  <sheetData>
    <row r="1" spans="1:32">
      <c r="A1" s="1" t="s">
        <v>0</v>
      </c>
      <c r="B1" t="s">
        <v>108</v>
      </c>
    </row>
    <row r="2" spans="1:32">
      <c r="A2" s="1" t="s">
        <v>1</v>
      </c>
      <c r="B2" t="s">
        <v>4</v>
      </c>
    </row>
    <row r="3" spans="1:32">
      <c r="A3" s="1" t="s">
        <v>2</v>
      </c>
      <c r="B3" t="s">
        <v>77</v>
      </c>
    </row>
    <row r="4" spans="1:32">
      <c r="A4" s="1" t="s">
        <v>3</v>
      </c>
      <c r="B4" s="27" t="s">
        <v>102</v>
      </c>
    </row>
    <row r="7" spans="1:32">
      <c r="A7" s="3"/>
      <c r="B7" s="5" t="s">
        <v>5</v>
      </c>
      <c r="C7" s="5" t="s">
        <v>27</v>
      </c>
      <c r="D7" s="5" t="s">
        <v>7</v>
      </c>
      <c r="E7" s="55" t="s">
        <v>6</v>
      </c>
      <c r="F7" s="41"/>
      <c r="G7" s="41"/>
    </row>
    <row r="8" spans="1:32">
      <c r="A8" s="2">
        <v>42094</v>
      </c>
      <c r="B8" s="54">
        <v>13.338729468166607</v>
      </c>
      <c r="C8" s="54">
        <v>13.338729468166607</v>
      </c>
      <c r="D8" s="54">
        <v>6.8764081599999995</v>
      </c>
      <c r="E8" s="54">
        <v>14</v>
      </c>
      <c r="F8" s="41"/>
      <c r="G8" s="41"/>
      <c r="I8" s="9"/>
      <c r="J8" s="9"/>
      <c r="K8" s="9"/>
      <c r="L8" s="9"/>
      <c r="M8" s="9"/>
      <c r="N8" s="9"/>
      <c r="O8" s="9"/>
      <c r="P8" s="9"/>
      <c r="Q8" s="9"/>
      <c r="R8" s="9"/>
      <c r="S8" s="9"/>
      <c r="T8" s="9"/>
      <c r="U8" s="9"/>
      <c r="V8" s="9"/>
      <c r="W8" s="9"/>
      <c r="X8" s="9"/>
      <c r="Y8" s="9"/>
      <c r="Z8" s="9"/>
    </row>
    <row r="9" spans="1:32">
      <c r="A9" s="2">
        <v>42185</v>
      </c>
      <c r="B9" s="54">
        <v>12.548275070833231</v>
      </c>
      <c r="C9" s="54">
        <v>12.94350226949992</v>
      </c>
      <c r="D9" s="54">
        <v>6.8189467200000005</v>
      </c>
      <c r="E9" s="54">
        <v>12</v>
      </c>
      <c r="F9" s="41"/>
      <c r="G9" s="41"/>
      <c r="H9" s="32"/>
      <c r="J9" s="29"/>
    </row>
    <row r="10" spans="1:32">
      <c r="A10" s="2">
        <v>42277</v>
      </c>
      <c r="B10" s="54">
        <v>11.924685624022493</v>
      </c>
      <c r="C10" s="54">
        <v>12.603896721007445</v>
      </c>
      <c r="D10" s="54">
        <v>6.3851123899999997</v>
      </c>
      <c r="E10" s="54">
        <v>11</v>
      </c>
      <c r="F10" s="41"/>
      <c r="G10" s="41"/>
      <c r="H10" s="32"/>
      <c r="J10" s="29"/>
    </row>
    <row r="11" spans="1:32">
      <c r="A11" s="2">
        <v>42369</v>
      </c>
      <c r="B11" s="54">
        <v>12.069096329156826</v>
      </c>
      <c r="C11" s="54">
        <v>12.47019662304479</v>
      </c>
      <c r="D11" s="54">
        <v>4.45909815</v>
      </c>
      <c r="E11" s="54">
        <v>8</v>
      </c>
      <c r="F11" s="41"/>
      <c r="G11" s="41"/>
      <c r="H11" s="32"/>
      <c r="J11" s="29"/>
    </row>
    <row r="12" spans="1:32">
      <c r="A12" s="2">
        <v>42460</v>
      </c>
      <c r="B12" s="54">
        <v>9.4468740551532449</v>
      </c>
      <c r="C12" s="54">
        <v>11.497232769791449</v>
      </c>
      <c r="D12" s="54">
        <v>5.6488580599999993</v>
      </c>
      <c r="E12" s="54">
        <v>11</v>
      </c>
      <c r="F12" s="41"/>
      <c r="G12" s="41"/>
      <c r="H12" s="32"/>
      <c r="I12" s="27"/>
      <c r="J12" s="29"/>
      <c r="K12" s="27"/>
      <c r="L12" s="27"/>
      <c r="M12" s="27"/>
      <c r="N12" s="27"/>
      <c r="O12" s="27"/>
      <c r="P12" s="27"/>
      <c r="Q12" s="27"/>
      <c r="R12" s="27"/>
      <c r="S12" s="27"/>
      <c r="T12" s="27"/>
      <c r="U12" s="27"/>
      <c r="V12" s="27"/>
      <c r="W12" s="27"/>
      <c r="X12" s="27"/>
      <c r="Y12" s="27"/>
      <c r="Z12" s="27"/>
      <c r="AA12" s="27"/>
      <c r="AB12" s="27"/>
      <c r="AC12" s="27"/>
      <c r="AD12" s="27"/>
      <c r="AE12" s="27"/>
      <c r="AF12" s="27"/>
    </row>
    <row r="13" spans="1:32">
      <c r="A13" s="2">
        <v>42551</v>
      </c>
      <c r="B13" s="54">
        <v>14.027418654672921</v>
      </c>
      <c r="C13" s="54">
        <v>11.867018665751372</v>
      </c>
      <c r="D13" s="54">
        <v>5.7172792100000001</v>
      </c>
      <c r="E13" s="54">
        <v>12</v>
      </c>
      <c r="F13" s="41"/>
      <c r="G13" s="41"/>
      <c r="H13" s="32"/>
      <c r="J13" s="29"/>
    </row>
    <row r="14" spans="1:32">
      <c r="A14" s="2">
        <v>42643</v>
      </c>
      <c r="B14" s="54">
        <v>13.714993839414369</v>
      </c>
      <c r="C14" s="54">
        <v>12.314595719599341</v>
      </c>
      <c r="D14" s="54">
        <v>5.3951556499999995</v>
      </c>
      <c r="E14" s="54">
        <v>11</v>
      </c>
      <c r="F14" s="41"/>
      <c r="G14" s="41"/>
      <c r="H14" s="32"/>
      <c r="J14" s="29"/>
    </row>
    <row r="15" spans="1:32">
      <c r="A15" s="2">
        <v>42735</v>
      </c>
      <c r="B15" s="54">
        <v>13.198175072940781</v>
      </c>
      <c r="C15" s="54">
        <v>12.59686540554533</v>
      </c>
      <c r="D15" s="54">
        <v>3.2541714899999996</v>
      </c>
      <c r="E15" s="54">
        <v>13</v>
      </c>
      <c r="F15" s="41"/>
      <c r="G15" s="41"/>
      <c r="H15" s="32"/>
      <c r="J15" s="29"/>
    </row>
    <row r="16" spans="1:32">
      <c r="A16" s="2">
        <v>42825</v>
      </c>
      <c r="B16" s="54">
        <v>13.822929909482326</v>
      </c>
      <c r="C16" s="54">
        <v>13.6908793691276</v>
      </c>
      <c r="D16" s="54">
        <v>7.3090799799999999</v>
      </c>
      <c r="E16" s="54">
        <v>11</v>
      </c>
      <c r="F16" s="41"/>
      <c r="G16" s="41"/>
      <c r="H16" s="32"/>
      <c r="J16" s="29"/>
    </row>
    <row r="17" spans="1:17">
      <c r="A17" s="2">
        <v>42916</v>
      </c>
      <c r="B17" s="54">
        <v>13.343879853468071</v>
      </c>
      <c r="C17" s="54">
        <v>13.519994668826385</v>
      </c>
      <c r="D17" s="54">
        <v>7.1011688200000007</v>
      </c>
      <c r="E17" s="54">
        <v>10</v>
      </c>
      <c r="F17" s="41"/>
      <c r="G17" s="41"/>
      <c r="H17" s="32"/>
      <c r="J17" s="29"/>
    </row>
    <row r="18" spans="1:17">
      <c r="A18" s="2">
        <v>43008</v>
      </c>
      <c r="B18" s="54">
        <v>12.808313018874399</v>
      </c>
      <c r="C18" s="54">
        <v>13.293324463691395</v>
      </c>
      <c r="D18" s="54">
        <v>7.1900500100000002</v>
      </c>
      <c r="E18" s="54">
        <v>11</v>
      </c>
      <c r="F18" s="41"/>
      <c r="G18" s="41"/>
      <c r="H18" s="32"/>
      <c r="J18" s="29"/>
    </row>
    <row r="19" spans="1:17">
      <c r="A19" s="2">
        <v>43100</v>
      </c>
      <c r="B19" s="54">
        <v>12.240999594150598</v>
      </c>
      <c r="C19" s="54">
        <v>13.054030593993847</v>
      </c>
      <c r="D19" s="54">
        <v>6.0447554800000001</v>
      </c>
      <c r="E19" s="54">
        <v>11</v>
      </c>
      <c r="F19" s="41"/>
      <c r="G19" s="41"/>
      <c r="H19" s="32"/>
      <c r="J19" s="29"/>
    </row>
    <row r="20" spans="1:17">
      <c r="A20" s="2">
        <v>43190</v>
      </c>
      <c r="B20" s="54">
        <v>13.260471170553579</v>
      </c>
      <c r="C20" s="54">
        <v>12.91341590926166</v>
      </c>
      <c r="D20" s="54">
        <v>6.7542423899999999</v>
      </c>
      <c r="E20" s="54">
        <v>11</v>
      </c>
      <c r="F20" s="41"/>
      <c r="G20" s="41"/>
      <c r="H20" s="32"/>
      <c r="J20" s="29"/>
    </row>
    <row r="21" spans="1:17">
      <c r="A21" s="2">
        <v>43281</v>
      </c>
      <c r="B21" s="54">
        <v>16.233878293979885</v>
      </c>
      <c r="C21" s="54">
        <v>13.635915519389615</v>
      </c>
      <c r="D21" s="54">
        <v>7.2187907199999994</v>
      </c>
      <c r="E21" s="54">
        <v>12</v>
      </c>
      <c r="F21" s="41"/>
      <c r="G21" s="41"/>
      <c r="H21" s="32"/>
      <c r="J21" s="29"/>
    </row>
    <row r="22" spans="1:17">
      <c r="A22" s="2">
        <v>43373</v>
      </c>
      <c r="B22" s="54">
        <v>14.874300329813634</v>
      </c>
      <c r="C22" s="54">
        <v>14.152412347124425</v>
      </c>
      <c r="D22" s="54">
        <v>7.19970189</v>
      </c>
      <c r="E22" s="54">
        <v>8</v>
      </c>
      <c r="F22" s="41"/>
      <c r="G22" s="41"/>
      <c r="H22" s="32"/>
      <c r="J22" s="29"/>
    </row>
    <row r="23" spans="1:17">
      <c r="A23" s="2">
        <v>43465</v>
      </c>
      <c r="B23" s="54">
        <v>14.128136566179281</v>
      </c>
      <c r="C23" s="54">
        <v>14.624196590131595</v>
      </c>
      <c r="D23" s="54">
        <v>6.5148027499999994</v>
      </c>
      <c r="E23" s="54">
        <v>8</v>
      </c>
      <c r="F23" s="41"/>
      <c r="G23" s="41"/>
      <c r="H23" s="32"/>
      <c r="J23" s="29"/>
    </row>
    <row r="24" spans="1:17">
      <c r="A24" s="2">
        <v>43555</v>
      </c>
      <c r="B24" s="54">
        <v>13.906263021923293</v>
      </c>
      <c r="C24" s="54">
        <v>14.785644552974023</v>
      </c>
      <c r="D24" s="54">
        <v>6.7782184300000008</v>
      </c>
      <c r="E24" s="54">
        <v>8</v>
      </c>
      <c r="F24" s="41"/>
      <c r="G24" s="41"/>
      <c r="H24" s="32"/>
      <c r="J24" s="29"/>
    </row>
    <row r="25" spans="1:17">
      <c r="A25" s="2">
        <v>43646</v>
      </c>
      <c r="B25" s="54">
        <v>13.775045175104461</v>
      </c>
      <c r="C25" s="54">
        <v>14.170936273255167</v>
      </c>
      <c r="D25" s="54">
        <v>7.0172553999999998</v>
      </c>
      <c r="E25" s="54">
        <v>10</v>
      </c>
      <c r="F25" s="41"/>
      <c r="G25" s="41"/>
      <c r="H25" s="32"/>
      <c r="J25" s="29"/>
    </row>
    <row r="26" spans="1:17">
      <c r="A26" s="2">
        <v>43738</v>
      </c>
      <c r="B26" s="54">
        <v>12.816345762268245</v>
      </c>
      <c r="C26" s="54">
        <v>13.65644763136882</v>
      </c>
      <c r="D26" s="54">
        <v>6.56424261</v>
      </c>
      <c r="E26" s="54">
        <v>3</v>
      </c>
      <c r="F26" s="41"/>
      <c r="G26" s="41"/>
      <c r="H26" s="32"/>
      <c r="J26" s="29"/>
      <c r="L26" s="32"/>
      <c r="M26" s="32"/>
      <c r="P26" s="32"/>
      <c r="Q26" s="32"/>
    </row>
    <row r="27" spans="1:17">
      <c r="A27" s="2">
        <v>43830</v>
      </c>
      <c r="B27" s="54">
        <v>12.647188076249845</v>
      </c>
      <c r="C27" s="54">
        <v>13.286210508886462</v>
      </c>
      <c r="D27" s="54">
        <v>5.7348009300000005</v>
      </c>
      <c r="E27" s="54">
        <v>11</v>
      </c>
      <c r="F27" s="41"/>
      <c r="G27" s="41"/>
      <c r="H27" s="32"/>
      <c r="J27" s="29"/>
    </row>
    <row r="28" spans="1:17">
      <c r="A28" s="2">
        <v>43921</v>
      </c>
      <c r="B28" s="54">
        <v>4.0076446726669737</v>
      </c>
      <c r="C28" s="54">
        <v>10.811555921572381</v>
      </c>
      <c r="D28" s="54">
        <v>1.29145862</v>
      </c>
      <c r="E28" s="54">
        <v>3</v>
      </c>
      <c r="F28" s="41"/>
      <c r="G28" s="41"/>
      <c r="H28" s="32"/>
      <c r="J28" s="29"/>
      <c r="K28" s="32"/>
      <c r="O28" s="32"/>
    </row>
    <row r="29" spans="1:17">
      <c r="A29" s="2">
        <v>44012</v>
      </c>
      <c r="B29" s="54">
        <v>6.8391181457968697</v>
      </c>
      <c r="C29" s="54">
        <v>9.0775741642454832</v>
      </c>
      <c r="D29" s="54">
        <v>0.49300984000000003</v>
      </c>
      <c r="E29" s="54">
        <v>5</v>
      </c>
      <c r="F29" s="41"/>
      <c r="G29" s="41"/>
      <c r="H29" s="32"/>
      <c r="J29" s="29"/>
      <c r="K29" s="32"/>
      <c r="O29" s="32"/>
    </row>
    <row r="30" spans="1:17">
      <c r="A30" s="2">
        <v>44104</v>
      </c>
      <c r="B30" s="54">
        <v>8.0601599814651586</v>
      </c>
      <c r="C30" s="54">
        <v>7.8885277190447116</v>
      </c>
      <c r="D30" s="54">
        <v>2.4850032300000002</v>
      </c>
      <c r="E30" s="54">
        <v>8</v>
      </c>
      <c r="F30" s="41"/>
      <c r="G30" s="41"/>
      <c r="H30" s="32"/>
      <c r="J30" s="29"/>
      <c r="K30" s="32"/>
      <c r="O30" s="32"/>
    </row>
    <row r="31" spans="1:17">
      <c r="A31" s="2">
        <v>44196</v>
      </c>
      <c r="B31" s="54">
        <v>8.9392679973202398</v>
      </c>
      <c r="C31" s="54">
        <v>6.9615476993123107</v>
      </c>
      <c r="D31" s="54">
        <v>1.94428</v>
      </c>
      <c r="E31" s="54">
        <v>7</v>
      </c>
      <c r="F31" s="41"/>
      <c r="G31" s="41"/>
      <c r="H31" s="32"/>
      <c r="J31" s="29"/>
    </row>
    <row r="32" spans="1:17">
      <c r="A32" s="2">
        <v>44286</v>
      </c>
      <c r="B32" s="54">
        <v>11.831397080913501</v>
      </c>
      <c r="C32" s="54">
        <v>8.9174858013739424</v>
      </c>
      <c r="D32" s="54">
        <v>7.6531660599999993</v>
      </c>
      <c r="E32" s="54">
        <v>9</v>
      </c>
      <c r="F32" s="41"/>
      <c r="G32" s="41"/>
      <c r="H32" s="32"/>
      <c r="J32" s="29"/>
    </row>
    <row r="33" spans="1:10">
      <c r="A33" s="2">
        <v>44377</v>
      </c>
      <c r="B33" s="54">
        <v>12.393294025191484</v>
      </c>
      <c r="C33" s="54">
        <v>10.306029771222596</v>
      </c>
      <c r="D33" s="54">
        <v>7.3902340200000003</v>
      </c>
      <c r="E33" s="54">
        <v>10</v>
      </c>
      <c r="F33" s="41"/>
      <c r="G33" s="41"/>
      <c r="H33" s="32"/>
      <c r="J33" s="29"/>
    </row>
    <row r="34" spans="1:10">
      <c r="A34" s="2">
        <v>44469</v>
      </c>
      <c r="B34" s="54">
        <v>12.461212306652516</v>
      </c>
      <c r="C34" s="54">
        <v>11.406292852519435</v>
      </c>
      <c r="D34" s="54">
        <v>7.7096957699999997</v>
      </c>
      <c r="E34" s="54">
        <v>10</v>
      </c>
      <c r="F34" s="41"/>
      <c r="G34" s="41"/>
      <c r="H34" s="32"/>
      <c r="J34" s="29"/>
    </row>
    <row r="35" spans="1:10">
      <c r="A35" s="2">
        <v>44561</v>
      </c>
      <c r="B35" s="54">
        <v>12.46622439018736</v>
      </c>
      <c r="C35" s="54">
        <v>12.288031950736215</v>
      </c>
      <c r="D35" s="54">
        <v>7.3045296300000011</v>
      </c>
      <c r="E35" s="54">
        <v>10</v>
      </c>
      <c r="F35" s="41"/>
      <c r="G35" s="41"/>
      <c r="H35" s="32"/>
      <c r="J35" s="29"/>
    </row>
    <row r="36" spans="1:10">
      <c r="A36" s="2">
        <v>44651</v>
      </c>
      <c r="B36" s="54">
        <v>12.555298794229611</v>
      </c>
      <c r="C36" s="54">
        <v>12.469007379065243</v>
      </c>
      <c r="D36" s="54">
        <v>6.65094881</v>
      </c>
      <c r="E36" s="54">
        <v>6.3419509759999997</v>
      </c>
      <c r="F36" s="41"/>
      <c r="G36" s="41"/>
      <c r="H36" s="32"/>
      <c r="J36" s="29"/>
    </row>
    <row r="37" spans="1:10">
      <c r="A37" s="2">
        <v>44742</v>
      </c>
      <c r="B37" s="54">
        <v>11.58333979719426</v>
      </c>
      <c r="C37" s="54">
        <v>12.266518822065937</v>
      </c>
      <c r="D37" s="54">
        <v>7.8921950000000001</v>
      </c>
      <c r="E37" s="54">
        <v>10</v>
      </c>
      <c r="F37" s="41"/>
      <c r="G37" s="41"/>
      <c r="H37" s="32"/>
      <c r="J37" s="29"/>
    </row>
    <row r="38" spans="1:10">
      <c r="B38" s="30"/>
      <c r="E38" s="41"/>
      <c r="F38" s="41"/>
      <c r="G38" s="41"/>
    </row>
    <row r="39" spans="1:10">
      <c r="B39" s="30"/>
      <c r="E39" s="41"/>
      <c r="F39" s="41"/>
      <c r="G39" s="41"/>
    </row>
    <row r="40" spans="1:10">
      <c r="B40" s="30"/>
    </row>
    <row r="41" spans="1:10">
      <c r="B41" s="30"/>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6AC-1950-4901-9F30-66FF58123D75}">
  <dimension ref="A1:H37"/>
  <sheetViews>
    <sheetView workbookViewId="0">
      <selection activeCell="B1" sqref="B1"/>
    </sheetView>
  </sheetViews>
  <sheetFormatPr defaultRowHeight="14.4"/>
  <sheetData>
    <row r="1" spans="1:8">
      <c r="A1" s="46" t="s">
        <v>0</v>
      </c>
      <c r="B1" s="45" t="s">
        <v>107</v>
      </c>
      <c r="C1" s="45"/>
      <c r="D1" s="45"/>
      <c r="E1" s="45"/>
      <c r="F1" s="45"/>
      <c r="G1" s="45"/>
      <c r="H1" s="45"/>
    </row>
    <row r="2" spans="1:8">
      <c r="A2" s="46" t="s">
        <v>1</v>
      </c>
      <c r="B2" s="45" t="s">
        <v>4</v>
      </c>
      <c r="C2" s="45"/>
      <c r="D2" s="45"/>
      <c r="E2" s="45"/>
      <c r="F2" s="45"/>
      <c r="G2" s="45"/>
      <c r="H2" s="45"/>
    </row>
    <row r="3" spans="1:8">
      <c r="A3" s="46" t="s">
        <v>2</v>
      </c>
      <c r="B3" s="45" t="s">
        <v>77</v>
      </c>
      <c r="C3" s="45"/>
      <c r="D3" s="45"/>
      <c r="E3" s="45"/>
      <c r="F3" s="45"/>
      <c r="G3" s="45"/>
      <c r="H3" s="45"/>
    </row>
    <row r="4" spans="1:8">
      <c r="A4" s="46" t="s">
        <v>3</v>
      </c>
      <c r="B4" s="45" t="s">
        <v>48</v>
      </c>
      <c r="C4" s="45"/>
      <c r="D4" s="45"/>
      <c r="E4" s="45"/>
      <c r="F4" s="45"/>
      <c r="G4" s="45"/>
      <c r="H4" s="45"/>
    </row>
    <row r="7" spans="1:8">
      <c r="A7" s="48"/>
      <c r="B7" s="49" t="s">
        <v>5</v>
      </c>
      <c r="C7" s="49" t="s">
        <v>6</v>
      </c>
      <c r="D7" s="49" t="s">
        <v>7</v>
      </c>
      <c r="E7" s="50" t="s">
        <v>103</v>
      </c>
      <c r="F7" s="45"/>
      <c r="G7" s="45"/>
      <c r="H7" s="45"/>
    </row>
    <row r="8" spans="1:8">
      <c r="A8" s="47">
        <v>42094</v>
      </c>
      <c r="B8" s="51">
        <v>44.166930836451733</v>
      </c>
      <c r="C8" s="51">
        <v>43.194940253387834</v>
      </c>
      <c r="D8" s="51">
        <v>60.927604970000004</v>
      </c>
      <c r="E8" s="51">
        <v>45.476839787029263</v>
      </c>
      <c r="F8" s="45"/>
      <c r="G8" s="45"/>
      <c r="H8" s="51"/>
    </row>
    <row r="9" spans="1:8">
      <c r="A9" s="47">
        <v>42185</v>
      </c>
      <c r="B9" s="51">
        <v>45.017662548234277</v>
      </c>
      <c r="C9" s="51">
        <v>47.91811605005114</v>
      </c>
      <c r="D9" s="51">
        <v>59.311574159999999</v>
      </c>
      <c r="E9" s="51">
        <v>44.30332880319974</v>
      </c>
      <c r="F9" s="45"/>
      <c r="G9" s="45"/>
      <c r="H9" s="51"/>
    </row>
    <row r="10" spans="1:8">
      <c r="A10" s="47">
        <v>42277</v>
      </c>
      <c r="B10" s="51">
        <v>45.128993046979552</v>
      </c>
      <c r="C10" s="51">
        <v>49.292463467407842</v>
      </c>
      <c r="D10" s="51">
        <v>59.938106840000003</v>
      </c>
      <c r="E10" s="51">
        <v>44.502578022068704</v>
      </c>
      <c r="F10" s="45"/>
      <c r="G10" s="45"/>
      <c r="H10" s="51"/>
    </row>
    <row r="11" spans="1:8">
      <c r="A11" s="47">
        <v>42369</v>
      </c>
      <c r="B11" s="51">
        <v>45.112211844947637</v>
      </c>
      <c r="C11" s="51">
        <v>50.604610973742197</v>
      </c>
      <c r="D11" s="51">
        <v>62.805818199999997</v>
      </c>
      <c r="E11" s="51">
        <v>44.856449569153298</v>
      </c>
      <c r="F11" s="45"/>
      <c r="G11" s="45"/>
      <c r="H11" s="51"/>
    </row>
    <row r="12" spans="1:8">
      <c r="A12" s="47">
        <v>42460</v>
      </c>
      <c r="B12" s="51">
        <v>49.522522847709745</v>
      </c>
      <c r="C12" s="51">
        <v>49.176589012116779</v>
      </c>
      <c r="D12" s="51">
        <v>65.996790860000004</v>
      </c>
      <c r="E12" s="51">
        <v>46.195347571967801</v>
      </c>
      <c r="F12" s="45"/>
      <c r="G12" s="45"/>
      <c r="H12" s="51"/>
    </row>
    <row r="13" spans="1:8">
      <c r="A13" s="47">
        <v>42551</v>
      </c>
      <c r="B13" s="51">
        <v>44.875854771411809</v>
      </c>
      <c r="C13" s="51">
        <v>49.801271567094417</v>
      </c>
      <c r="D13" s="51">
        <v>62.684163739999995</v>
      </c>
      <c r="E13" s="51">
        <v>46.159895627762189</v>
      </c>
      <c r="F13" s="45"/>
      <c r="G13" s="45"/>
      <c r="H13" s="51"/>
    </row>
    <row r="14" spans="1:8">
      <c r="A14" s="47">
        <v>42643</v>
      </c>
      <c r="B14" s="51">
        <v>44.009710711134112</v>
      </c>
      <c r="C14" s="51">
        <v>47.152817980411236</v>
      </c>
      <c r="D14" s="51">
        <v>63.026307329999995</v>
      </c>
      <c r="E14" s="51">
        <v>45.880075043800822</v>
      </c>
      <c r="F14" s="45"/>
      <c r="G14" s="45"/>
      <c r="H14" s="51"/>
    </row>
    <row r="15" spans="1:8">
      <c r="A15" s="47">
        <v>42735</v>
      </c>
      <c r="B15" s="51">
        <v>43.933095044143769</v>
      </c>
      <c r="C15" s="51">
        <v>49.075049295785725</v>
      </c>
      <c r="D15" s="51">
        <v>65.706389669999993</v>
      </c>
      <c r="E15" s="51">
        <v>45.585295843599859</v>
      </c>
      <c r="F15" s="45"/>
      <c r="G15" s="45"/>
      <c r="H15" s="51"/>
    </row>
    <row r="16" spans="1:8">
      <c r="A16" s="47">
        <v>42825</v>
      </c>
      <c r="B16" s="51">
        <v>43.2908822960731</v>
      </c>
      <c r="C16" s="51">
        <v>48.159234478650838</v>
      </c>
      <c r="D16" s="51">
        <v>63.895539496289288</v>
      </c>
      <c r="E16" s="51">
        <v>44.027385705690698</v>
      </c>
      <c r="F16" s="45"/>
      <c r="G16" s="45"/>
      <c r="H16" s="51"/>
    </row>
    <row r="17" spans="1:8">
      <c r="A17" s="47">
        <v>42916</v>
      </c>
      <c r="B17" s="51">
        <v>43.338333641413826</v>
      </c>
      <c r="C17" s="51">
        <v>50.670916256536742</v>
      </c>
      <c r="D17" s="51">
        <v>61.555518731322721</v>
      </c>
      <c r="E17" s="51">
        <v>43.643005423191198</v>
      </c>
      <c r="F17" s="45"/>
      <c r="G17" s="45"/>
      <c r="H17" s="51"/>
    </row>
    <row r="18" spans="1:8">
      <c r="A18" s="47">
        <v>43008</v>
      </c>
      <c r="B18" s="51">
        <v>42.798249469888447</v>
      </c>
      <c r="C18" s="51">
        <v>48.640361809385489</v>
      </c>
      <c r="D18" s="51">
        <v>61.706182119654187</v>
      </c>
      <c r="E18" s="51">
        <v>43.34014011287978</v>
      </c>
      <c r="F18" s="45"/>
      <c r="G18" s="45"/>
      <c r="H18" s="51"/>
    </row>
    <row r="19" spans="1:8">
      <c r="A19" s="47">
        <v>43100</v>
      </c>
      <c r="B19" s="51">
        <v>43.933978155719245</v>
      </c>
      <c r="C19" s="51">
        <v>52.330286472046275</v>
      </c>
      <c r="D19" s="51">
        <v>63.351302698906494</v>
      </c>
      <c r="E19" s="51">
        <v>43.340360890773653</v>
      </c>
      <c r="F19" s="45"/>
      <c r="G19" s="45"/>
      <c r="H19" s="51"/>
    </row>
    <row r="20" spans="1:8">
      <c r="A20" s="47">
        <v>43190</v>
      </c>
      <c r="B20" s="51">
        <v>43.026144206909592</v>
      </c>
      <c r="C20" s="51">
        <v>50.125583914953793</v>
      </c>
      <c r="D20" s="51">
        <v>65.016477733088593</v>
      </c>
      <c r="E20" s="51">
        <v>43.274176368482777</v>
      </c>
      <c r="F20" s="45"/>
      <c r="G20" s="45"/>
      <c r="H20" s="51"/>
    </row>
    <row r="21" spans="1:8">
      <c r="A21" s="47">
        <v>43281</v>
      </c>
      <c r="B21" s="51">
        <v>40.460204748864641</v>
      </c>
      <c r="C21" s="51">
        <v>51.165821845276952</v>
      </c>
      <c r="D21" s="51">
        <v>63.75496420404437</v>
      </c>
      <c r="E21" s="51">
        <v>42.554644145345485</v>
      </c>
      <c r="F21" s="45"/>
      <c r="G21" s="45"/>
      <c r="H21" s="51"/>
    </row>
    <row r="22" spans="1:8">
      <c r="A22" s="47">
        <v>43373</v>
      </c>
      <c r="B22" s="51">
        <v>41.206577820518895</v>
      </c>
      <c r="C22" s="51">
        <v>52.789264102162392</v>
      </c>
      <c r="D22" s="51">
        <v>63.197745544473079</v>
      </c>
      <c r="E22" s="51">
        <v>42.156726233003091</v>
      </c>
      <c r="F22" s="45"/>
      <c r="G22" s="45"/>
      <c r="H22" s="51"/>
    </row>
    <row r="23" spans="1:8">
      <c r="A23" s="47">
        <v>43465</v>
      </c>
      <c r="B23" s="51">
        <v>41.93370757083332</v>
      </c>
      <c r="C23" s="51">
        <v>58.754746818802104</v>
      </c>
      <c r="D23" s="51">
        <v>64.599999999999994</v>
      </c>
      <c r="E23" s="51">
        <v>41.656658586781617</v>
      </c>
      <c r="F23" s="45"/>
      <c r="G23" s="45"/>
      <c r="H23" s="51"/>
    </row>
    <row r="24" spans="1:8">
      <c r="A24" s="47">
        <v>43555</v>
      </c>
      <c r="B24" s="51">
        <v>38.681926297817256</v>
      </c>
      <c r="C24" s="51">
        <v>53.982715981461574</v>
      </c>
      <c r="D24" s="51">
        <v>66.3</v>
      </c>
      <c r="E24" s="51">
        <v>40.57060410950853</v>
      </c>
      <c r="F24" s="45"/>
      <c r="G24" s="45"/>
      <c r="H24" s="51"/>
    </row>
    <row r="25" spans="1:8">
      <c r="A25" s="47">
        <v>43646</v>
      </c>
      <c r="B25" s="51">
        <v>40.068231335506312</v>
      </c>
      <c r="C25" s="51">
        <v>58.242698921960141</v>
      </c>
      <c r="D25" s="51">
        <v>64.099999999999994</v>
      </c>
      <c r="E25" s="51">
        <v>40.472610756168947</v>
      </c>
      <c r="F25" s="45"/>
      <c r="G25" s="45"/>
      <c r="H25" s="51"/>
    </row>
    <row r="26" spans="1:8">
      <c r="A26" s="47">
        <v>43738</v>
      </c>
      <c r="B26" s="51">
        <v>42.099588922463234</v>
      </c>
      <c r="C26" s="51">
        <v>75.255737644621377</v>
      </c>
      <c r="D26" s="51">
        <v>63.2</v>
      </c>
      <c r="E26" s="51">
        <v>40.695863531655036</v>
      </c>
      <c r="F26" s="45"/>
      <c r="G26" s="45"/>
      <c r="H26" s="51"/>
    </row>
    <row r="27" spans="1:8">
      <c r="A27" s="47">
        <v>43830</v>
      </c>
      <c r="B27" s="51">
        <v>42.167397364173326</v>
      </c>
      <c r="C27" s="51">
        <v>53.534708951128081</v>
      </c>
      <c r="D27" s="51">
        <v>64</v>
      </c>
      <c r="E27" s="51">
        <v>40.75428597999003</v>
      </c>
      <c r="F27" s="45"/>
      <c r="G27" s="45"/>
      <c r="H27" s="51"/>
    </row>
    <row r="28" spans="1:8">
      <c r="A28" s="47">
        <v>43921</v>
      </c>
      <c r="B28" s="51">
        <v>47.522116693485799</v>
      </c>
      <c r="C28" s="51">
        <v>58.11661076317516</v>
      </c>
      <c r="D28" s="51">
        <v>71.7</v>
      </c>
      <c r="E28" s="51">
        <v>42.964333578907166</v>
      </c>
      <c r="F28" s="45"/>
      <c r="G28" s="45"/>
      <c r="H28" s="51"/>
    </row>
    <row r="29" spans="1:8">
      <c r="A29" s="47">
        <v>44012</v>
      </c>
      <c r="B29" s="51">
        <v>46.484292613099989</v>
      </c>
      <c r="C29" s="51">
        <v>53.992238326663781</v>
      </c>
      <c r="D29" s="51">
        <v>66.670883395688989</v>
      </c>
      <c r="E29" s="51">
        <v>44.568348898305587</v>
      </c>
      <c r="F29" s="45"/>
      <c r="G29" s="45"/>
      <c r="H29" s="51"/>
    </row>
    <row r="30" spans="1:8">
      <c r="A30" s="47">
        <v>44104</v>
      </c>
      <c r="B30" s="51">
        <v>45.800290172301075</v>
      </c>
      <c r="C30" s="51">
        <v>55.154876116959144</v>
      </c>
      <c r="D30" s="51">
        <v>64.706298029999999</v>
      </c>
      <c r="E30" s="51">
        <v>45.493524210765045</v>
      </c>
      <c r="F30" s="45"/>
      <c r="G30" s="45"/>
      <c r="H30" s="51"/>
    </row>
    <row r="31" spans="1:8">
      <c r="A31" s="47">
        <v>44196</v>
      </c>
      <c r="B31" s="51">
        <v>45.117670702137993</v>
      </c>
      <c r="C31" s="51">
        <v>58.537016384760008</v>
      </c>
      <c r="D31" s="51">
        <v>65.073048690000007</v>
      </c>
      <c r="E31" s="51">
        <v>46.231092545256217</v>
      </c>
      <c r="F31" s="45"/>
      <c r="G31" s="45"/>
      <c r="H31" s="51"/>
    </row>
    <row r="32" spans="1:8">
      <c r="A32" s="47">
        <v>44286</v>
      </c>
      <c r="B32" s="51">
        <v>40.996761715187205</v>
      </c>
      <c r="C32" s="51">
        <v>54.345566518264185</v>
      </c>
      <c r="D32" s="51">
        <v>63.555011329999999</v>
      </c>
      <c r="E32" s="51">
        <v>44.599753800681604</v>
      </c>
      <c r="F32" s="45"/>
      <c r="G32" s="45"/>
      <c r="H32" s="51"/>
    </row>
    <row r="33" spans="1:8">
      <c r="A33" s="47">
        <v>44377</v>
      </c>
      <c r="B33" s="51">
        <v>40.419494854367407</v>
      </c>
      <c r="C33" s="51">
        <v>52.785895583009832</v>
      </c>
      <c r="D33" s="51">
        <v>63.984188549999999</v>
      </c>
      <c r="E33" s="51">
        <v>43.083554360998434</v>
      </c>
      <c r="F33" s="45"/>
      <c r="G33" s="45"/>
      <c r="H33" s="51"/>
    </row>
    <row r="34" spans="1:8">
      <c r="A34" s="47">
        <v>44469</v>
      </c>
      <c r="B34" s="51">
        <v>39.863698683582463</v>
      </c>
      <c r="C34" s="51">
        <v>50.656516987760867</v>
      </c>
      <c r="D34" s="51">
        <v>62.735992939999996</v>
      </c>
      <c r="E34" s="51">
        <v>41.599406488818772</v>
      </c>
      <c r="F34" s="45"/>
      <c r="G34" s="45"/>
      <c r="H34" s="51"/>
    </row>
    <row r="35" spans="1:8">
      <c r="A35" s="47">
        <v>44561</v>
      </c>
      <c r="B35" s="51">
        <v>40.061124309137526</v>
      </c>
      <c r="C35" s="51">
        <v>51.485414101385565</v>
      </c>
      <c r="D35" s="51">
        <v>63.336419280000001</v>
      </c>
      <c r="E35" s="51">
        <v>40.335269890568661</v>
      </c>
      <c r="F35" s="45"/>
      <c r="G35" s="45"/>
      <c r="H35" s="51"/>
    </row>
    <row r="36" spans="1:8">
      <c r="A36" s="47">
        <v>44651</v>
      </c>
      <c r="B36" s="51">
        <v>39</v>
      </c>
      <c r="C36" s="45">
        <v>50</v>
      </c>
      <c r="D36" s="45">
        <v>63</v>
      </c>
      <c r="E36" s="45">
        <v>40</v>
      </c>
      <c r="F36" s="45"/>
      <c r="G36" s="45"/>
      <c r="H36" s="51"/>
    </row>
    <row r="37" spans="1:8">
      <c r="A37" s="47">
        <v>44742</v>
      </c>
      <c r="B37" s="51">
        <v>41</v>
      </c>
      <c r="C37" s="45">
        <v>51</v>
      </c>
      <c r="D37" s="45">
        <v>61</v>
      </c>
      <c r="E37" s="45">
        <v>40</v>
      </c>
      <c r="F37" s="45"/>
      <c r="G37" s="45"/>
      <c r="H37" s="51"/>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40"/>
  <sheetViews>
    <sheetView topLeftCell="A4" workbookViewId="0">
      <selection activeCell="D8" sqref="D8"/>
    </sheetView>
  </sheetViews>
  <sheetFormatPr defaultRowHeight="14.4"/>
  <cols>
    <col min="1" max="1" width="10" customWidth="1"/>
    <col min="2" max="2" width="20.5546875" customWidth="1"/>
    <col min="3" max="4" width="20.33203125" customWidth="1"/>
  </cols>
  <sheetData>
    <row r="1" spans="1:8">
      <c r="A1" s="1" t="s">
        <v>0</v>
      </c>
      <c r="B1" t="s">
        <v>106</v>
      </c>
    </row>
    <row r="2" spans="1:8">
      <c r="A2" s="1" t="s">
        <v>1</v>
      </c>
      <c r="B2" t="s">
        <v>4</v>
      </c>
    </row>
    <row r="3" spans="1:8">
      <c r="A3" s="1" t="s">
        <v>2</v>
      </c>
      <c r="B3" t="s">
        <v>36</v>
      </c>
    </row>
    <row r="4" spans="1:8">
      <c r="A4" s="1" t="s">
        <v>3</v>
      </c>
      <c r="B4" t="s">
        <v>39</v>
      </c>
    </row>
    <row r="7" spans="1:8">
      <c r="A7" s="3"/>
      <c r="B7" s="5" t="s">
        <v>5</v>
      </c>
      <c r="C7" s="5" t="s">
        <v>7</v>
      </c>
      <c r="E7" s="18"/>
    </row>
    <row r="8" spans="1:8">
      <c r="A8" s="2">
        <v>42094</v>
      </c>
      <c r="B8" s="4">
        <v>1.1335056402011638</v>
      </c>
      <c r="C8" s="4">
        <v>1.5504862899999998</v>
      </c>
    </row>
    <row r="9" spans="1:8">
      <c r="A9" s="2">
        <v>42185</v>
      </c>
      <c r="B9" s="4">
        <v>1.1191418682715109</v>
      </c>
      <c r="C9" s="4">
        <v>1.57343301</v>
      </c>
      <c r="E9" s="41"/>
      <c r="G9" s="41"/>
      <c r="H9" s="41"/>
    </row>
    <row r="10" spans="1:8">
      <c r="A10" s="2">
        <v>42277</v>
      </c>
      <c r="B10" s="4">
        <v>1.1116144682377789</v>
      </c>
      <c r="C10" s="4">
        <v>1.5728104400000003</v>
      </c>
      <c r="E10" s="41"/>
      <c r="G10" s="41"/>
      <c r="H10" s="41"/>
    </row>
    <row r="11" spans="1:8">
      <c r="A11" s="2">
        <v>42369</v>
      </c>
      <c r="B11" s="4">
        <v>1.1812215283477634</v>
      </c>
      <c r="C11" s="4">
        <v>1.5978842499999999</v>
      </c>
      <c r="E11" s="41"/>
      <c r="G11" s="41"/>
      <c r="H11" s="41"/>
    </row>
    <row r="12" spans="1:8">
      <c r="A12" s="2">
        <v>42460</v>
      </c>
      <c r="B12" s="4">
        <v>1.1130047319045171</v>
      </c>
      <c r="C12" s="4">
        <v>1.50049952</v>
      </c>
      <c r="E12" s="41"/>
      <c r="G12" s="41"/>
      <c r="H12" s="41"/>
    </row>
    <row r="13" spans="1:8">
      <c r="A13" s="2">
        <v>42551</v>
      </c>
      <c r="B13" s="4">
        <v>1.1079435238174606</v>
      </c>
      <c r="C13" s="4">
        <v>1.4869526900000001</v>
      </c>
      <c r="E13" s="41"/>
      <c r="G13" s="41"/>
      <c r="H13" s="41"/>
    </row>
    <row r="14" spans="1:8">
      <c r="A14" s="2">
        <v>42643</v>
      </c>
      <c r="B14" s="4">
        <v>1.1188530648384458</v>
      </c>
      <c r="C14" s="4">
        <v>1.4832542900000001</v>
      </c>
      <c r="E14" s="41"/>
      <c r="G14" s="41"/>
      <c r="H14" s="41"/>
    </row>
    <row r="15" spans="1:8">
      <c r="A15" s="2">
        <v>42735</v>
      </c>
      <c r="B15" s="4">
        <v>1.2064231548984121</v>
      </c>
      <c r="C15" s="4">
        <v>1.49616887</v>
      </c>
      <c r="E15" s="41"/>
      <c r="G15" s="41"/>
      <c r="H15" s="41"/>
    </row>
    <row r="16" spans="1:8">
      <c r="A16" s="2">
        <v>42825</v>
      </c>
      <c r="B16" s="4">
        <v>1.1080117348619201</v>
      </c>
      <c r="C16" s="4">
        <v>1.4619044685911404</v>
      </c>
      <c r="E16" s="41"/>
      <c r="G16" s="41"/>
      <c r="H16" s="41"/>
    </row>
    <row r="17" spans="1:8">
      <c r="A17" s="2">
        <v>42916</v>
      </c>
      <c r="B17" s="4">
        <v>1.1340724038546262</v>
      </c>
      <c r="C17" s="4">
        <v>1.4592783530930629</v>
      </c>
      <c r="E17" s="41"/>
      <c r="G17" s="41"/>
      <c r="H17" s="41"/>
    </row>
    <row r="18" spans="1:8">
      <c r="A18" s="2">
        <v>43008</v>
      </c>
      <c r="B18" s="4">
        <v>1.1249694346479049</v>
      </c>
      <c r="C18" s="4">
        <v>1.4513488246273711</v>
      </c>
      <c r="E18" s="41"/>
      <c r="G18" s="41"/>
      <c r="H18" s="41"/>
    </row>
    <row r="19" spans="1:8">
      <c r="A19" s="2">
        <v>43100</v>
      </c>
      <c r="B19" s="4">
        <v>1.2168724146893719</v>
      </c>
      <c r="C19" s="4">
        <v>1.4701098268944108</v>
      </c>
      <c r="E19" s="41"/>
      <c r="G19" s="41"/>
      <c r="H19" s="41"/>
    </row>
    <row r="20" spans="1:8">
      <c r="A20" s="2">
        <v>43190</v>
      </c>
      <c r="B20" s="4">
        <v>1.1430541380209551</v>
      </c>
      <c r="C20" s="4">
        <v>1.4359210719274844</v>
      </c>
      <c r="E20" s="41"/>
      <c r="G20" s="41"/>
      <c r="H20" s="41"/>
    </row>
    <row r="21" spans="1:8">
      <c r="A21" s="2">
        <v>43281</v>
      </c>
      <c r="B21" s="4">
        <v>1.1321575618770332</v>
      </c>
      <c r="C21" s="4">
        <v>1.4350062263119607</v>
      </c>
      <c r="E21" s="41"/>
      <c r="G21" s="41"/>
      <c r="H21" s="41"/>
    </row>
    <row r="22" spans="1:8">
      <c r="A22" s="2">
        <v>43373</v>
      </c>
      <c r="B22" s="4">
        <v>1.1551671702604831</v>
      </c>
      <c r="C22" s="4">
        <v>1.4397347540951952</v>
      </c>
      <c r="E22" s="41"/>
      <c r="G22" s="41"/>
      <c r="H22" s="41"/>
    </row>
    <row r="23" spans="1:8">
      <c r="A23" s="2">
        <v>43465</v>
      </c>
      <c r="B23" s="54">
        <v>1.1974484219240884</v>
      </c>
      <c r="C23" s="54">
        <v>1.5</v>
      </c>
      <c r="E23" s="41"/>
      <c r="G23" s="41"/>
      <c r="H23" s="41"/>
    </row>
    <row r="24" spans="1:8">
      <c r="A24" s="2">
        <v>43555</v>
      </c>
      <c r="B24" s="54">
        <v>1.1237225095662109</v>
      </c>
      <c r="C24" s="54">
        <v>1.4</v>
      </c>
      <c r="E24" s="41"/>
      <c r="G24" s="41"/>
      <c r="H24" s="41"/>
    </row>
    <row r="25" spans="1:8">
      <c r="A25" s="2">
        <v>43646</v>
      </c>
      <c r="B25" s="54">
        <v>1.1508917310454467</v>
      </c>
      <c r="C25" s="54">
        <v>1.4</v>
      </c>
      <c r="E25" s="41"/>
      <c r="G25" s="41"/>
      <c r="H25" s="41"/>
    </row>
    <row r="26" spans="1:8">
      <c r="A26" s="2">
        <v>43738</v>
      </c>
      <c r="B26" s="54">
        <v>1.1437209450671249</v>
      </c>
      <c r="C26" s="54">
        <v>1.4</v>
      </c>
      <c r="E26" s="41"/>
      <c r="G26" s="41"/>
      <c r="H26" s="41"/>
    </row>
    <row r="27" spans="1:8">
      <c r="A27" s="2">
        <v>43830</v>
      </c>
      <c r="B27" s="54">
        <v>1.1790591041617255</v>
      </c>
      <c r="C27" s="54">
        <v>1.45</v>
      </c>
      <c r="E27" s="41"/>
      <c r="G27" s="41"/>
      <c r="H27" s="41"/>
    </row>
    <row r="28" spans="1:8">
      <c r="A28" s="2">
        <v>43921</v>
      </c>
      <c r="B28" s="54">
        <v>1.1042392306583906</v>
      </c>
      <c r="C28" s="54">
        <v>1.4</v>
      </c>
      <c r="E28" s="41"/>
      <c r="G28" s="41"/>
      <c r="H28" s="41"/>
    </row>
    <row r="29" spans="1:8">
      <c r="A29" s="2">
        <v>44012</v>
      </c>
      <c r="B29" s="54">
        <v>1.1433990943651646</v>
      </c>
      <c r="C29" s="54">
        <v>1.3448593593964899</v>
      </c>
      <c r="E29" s="41"/>
      <c r="G29" s="41"/>
      <c r="H29" s="41"/>
    </row>
    <row r="30" spans="1:8">
      <c r="A30" s="2">
        <v>44104</v>
      </c>
      <c r="B30" s="54">
        <v>1.1709471228362551</v>
      </c>
      <c r="C30" s="54">
        <v>1.33394094</v>
      </c>
      <c r="E30" s="41"/>
      <c r="G30" s="41"/>
      <c r="H30" s="41"/>
    </row>
    <row r="31" spans="1:8">
      <c r="A31" s="2">
        <v>44196</v>
      </c>
      <c r="B31" s="54">
        <v>1.2153688140841934</v>
      </c>
      <c r="C31" s="54">
        <v>1.3340247199999999</v>
      </c>
      <c r="E31" s="41"/>
      <c r="G31" s="41"/>
      <c r="H31" s="41"/>
    </row>
    <row r="32" spans="1:8">
      <c r="A32" s="2">
        <v>44286</v>
      </c>
      <c r="B32" s="54">
        <v>1.1111477039836497</v>
      </c>
      <c r="C32" s="4">
        <v>1.2419301900000002</v>
      </c>
      <c r="E32" s="41"/>
      <c r="G32" s="41"/>
      <c r="H32" s="41"/>
    </row>
    <row r="33" spans="1:11">
      <c r="A33" s="2">
        <v>44377</v>
      </c>
      <c r="B33" s="54">
        <v>1.1212963195650376</v>
      </c>
      <c r="C33" s="54">
        <v>1.24341597</v>
      </c>
      <c r="E33" s="41"/>
      <c r="G33" s="41"/>
      <c r="H33" s="41"/>
      <c r="J33" s="32"/>
      <c r="K33" s="32"/>
    </row>
    <row r="34" spans="1:11">
      <c r="A34" s="2">
        <v>44469</v>
      </c>
      <c r="B34" s="54">
        <v>1.1100780290624663</v>
      </c>
      <c r="C34" s="54">
        <v>1.2402481599999999</v>
      </c>
      <c r="E34" s="41"/>
      <c r="G34" s="41"/>
      <c r="H34" s="41"/>
    </row>
    <row r="35" spans="1:11">
      <c r="A35" s="2">
        <v>44561</v>
      </c>
      <c r="B35" s="54">
        <v>1.1655057360556882</v>
      </c>
      <c r="C35" s="54">
        <v>1.2562750899999999</v>
      </c>
      <c r="E35" s="41"/>
      <c r="G35" s="41"/>
      <c r="H35" s="41"/>
      <c r="I35" s="32"/>
    </row>
    <row r="36" spans="1:11">
      <c r="A36" s="2">
        <v>44651</v>
      </c>
      <c r="B36" s="54">
        <v>1.1372240382541561</v>
      </c>
      <c r="C36" s="54">
        <v>1.2452148200000002</v>
      </c>
      <c r="E36" s="41"/>
      <c r="G36" s="41"/>
      <c r="H36" s="41"/>
      <c r="I36" s="32"/>
    </row>
    <row r="37" spans="1:11">
      <c r="A37" s="2">
        <v>44742</v>
      </c>
      <c r="B37" s="54">
        <v>1.1470044703507436</v>
      </c>
      <c r="C37" s="54">
        <v>1.2794443100000001</v>
      </c>
      <c r="E37" s="41"/>
      <c r="G37" s="41"/>
      <c r="H37" s="41"/>
      <c r="I37" s="32"/>
    </row>
    <row r="40" spans="1:11">
      <c r="D40" s="41"/>
      <c r="E40" s="4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37"/>
  <sheetViews>
    <sheetView workbookViewId="0">
      <selection activeCell="B30" sqref="B30:E37"/>
    </sheetView>
  </sheetViews>
  <sheetFormatPr defaultRowHeight="14.4"/>
  <cols>
    <col min="1" max="1" width="10" customWidth="1"/>
    <col min="2" max="2" width="20.5546875" customWidth="1"/>
    <col min="3" max="4" width="20.33203125" customWidth="1"/>
    <col min="8" max="8" width="12.109375" bestFit="1" customWidth="1"/>
    <col min="13" max="13" width="11.88671875" customWidth="1"/>
  </cols>
  <sheetData>
    <row r="1" spans="1:16">
      <c r="A1" s="1" t="s">
        <v>0</v>
      </c>
      <c r="B1" t="s">
        <v>105</v>
      </c>
    </row>
    <row r="2" spans="1:16">
      <c r="A2" s="1" t="s">
        <v>1</v>
      </c>
      <c r="B2" t="s">
        <v>13</v>
      </c>
    </row>
    <row r="3" spans="1:16">
      <c r="A3" s="1" t="s">
        <v>2</v>
      </c>
      <c r="B3" t="s">
        <v>9</v>
      </c>
    </row>
    <row r="4" spans="1:16">
      <c r="A4" s="1" t="s">
        <v>3</v>
      </c>
      <c r="B4" t="s">
        <v>22</v>
      </c>
    </row>
    <row r="6" spans="1:16">
      <c r="L6" s="13"/>
      <c r="O6" s="13"/>
    </row>
    <row r="7" spans="1:16">
      <c r="A7" s="3"/>
      <c r="B7" s="5" t="s">
        <v>23</v>
      </c>
      <c r="C7" s="5" t="s">
        <v>14</v>
      </c>
      <c r="D7" s="5" t="s">
        <v>15</v>
      </c>
      <c r="E7" s="5" t="s">
        <v>60</v>
      </c>
      <c r="L7" s="13"/>
      <c r="O7" s="13"/>
    </row>
    <row r="8" spans="1:16">
      <c r="A8" s="2">
        <v>42094</v>
      </c>
      <c r="B8" s="12">
        <v>4238.384339898158</v>
      </c>
      <c r="C8" s="12">
        <v>1910.6525915520001</v>
      </c>
      <c r="D8" s="12">
        <v>1988.4259436070588</v>
      </c>
      <c r="E8" s="12">
        <v>93.485992934999913</v>
      </c>
      <c r="J8" s="13"/>
      <c r="L8" s="13"/>
      <c r="M8" s="13"/>
      <c r="N8" s="13"/>
      <c r="O8" s="13"/>
      <c r="P8" s="13"/>
    </row>
    <row r="9" spans="1:16">
      <c r="A9" s="2">
        <v>42185</v>
      </c>
      <c r="B9" s="12">
        <v>4293.2132679664346</v>
      </c>
      <c r="C9" s="12">
        <v>1955.065137453407</v>
      </c>
      <c r="D9" s="12">
        <v>1999.975428260318</v>
      </c>
      <c r="E9" s="12">
        <v>95.912629355953797</v>
      </c>
      <c r="J9" s="13"/>
      <c r="L9" s="13"/>
      <c r="M9" s="13"/>
      <c r="N9" s="13"/>
      <c r="O9" s="13"/>
      <c r="P9" s="13"/>
    </row>
    <row r="10" spans="1:16">
      <c r="A10" s="2">
        <v>42277</v>
      </c>
      <c r="B10" s="12">
        <v>4329.4376115273826</v>
      </c>
      <c r="C10" s="12">
        <v>1994.6916054563492</v>
      </c>
      <c r="D10" s="12">
        <v>2007.5825776293852</v>
      </c>
      <c r="E10" s="12">
        <v>93.571536073795897</v>
      </c>
      <c r="J10" s="13"/>
      <c r="L10" s="13"/>
      <c r="M10" s="13"/>
      <c r="N10" s="13"/>
      <c r="O10" s="13"/>
      <c r="P10" s="13"/>
    </row>
    <row r="11" spans="1:16">
      <c r="A11" s="2">
        <v>42369</v>
      </c>
      <c r="B11" s="12">
        <v>4368.3466086259541</v>
      </c>
      <c r="C11" s="12">
        <v>2019.673970393007</v>
      </c>
      <c r="D11" s="12">
        <v>2024.4183945550794</v>
      </c>
      <c r="E11" s="12">
        <v>87.900995915108794</v>
      </c>
      <c r="J11" s="13"/>
      <c r="M11" s="13"/>
      <c r="N11" s="13"/>
      <c r="O11" s="13"/>
      <c r="P11" s="13"/>
    </row>
    <row r="12" spans="1:16">
      <c r="A12" s="2">
        <v>42460</v>
      </c>
      <c r="B12" s="12">
        <v>4424.3533530752911</v>
      </c>
      <c r="C12" s="12">
        <v>2045.479529573317</v>
      </c>
      <c r="D12" s="12">
        <v>2054.0022995752856</v>
      </c>
      <c r="E12" s="12">
        <v>87.920938165201008</v>
      </c>
      <c r="J12" s="13"/>
      <c r="L12" s="13"/>
      <c r="M12" s="13"/>
      <c r="N12" s="13"/>
      <c r="O12" s="13"/>
      <c r="P12" s="13"/>
    </row>
    <row r="13" spans="1:16">
      <c r="A13" s="2">
        <v>42551</v>
      </c>
      <c r="B13" s="12">
        <v>4561.1077361841544</v>
      </c>
      <c r="C13" s="12">
        <v>2098.0450585194972</v>
      </c>
      <c r="D13" s="12">
        <v>2134.2803396102208</v>
      </c>
      <c r="E13" s="12">
        <v>91.51289608050979</v>
      </c>
      <c r="J13" s="13"/>
      <c r="M13" s="13"/>
      <c r="N13" s="13"/>
      <c r="O13" s="13"/>
      <c r="P13" s="13"/>
    </row>
    <row r="14" spans="1:16">
      <c r="A14" s="2">
        <v>42643</v>
      </c>
      <c r="B14" s="12">
        <v>4660.5306658539394</v>
      </c>
      <c r="C14" s="12">
        <v>2135.7111857830309</v>
      </c>
      <c r="D14" s="12">
        <v>2193.8697097025124</v>
      </c>
      <c r="E14" s="12">
        <v>91.564043386973992</v>
      </c>
      <c r="J14" s="13"/>
      <c r="L14" s="13"/>
      <c r="M14" s="13"/>
      <c r="N14" s="13"/>
      <c r="O14" s="13"/>
      <c r="P14" s="13"/>
    </row>
    <row r="15" spans="1:16">
      <c r="A15" s="2">
        <v>42735</v>
      </c>
      <c r="B15" s="12">
        <v>4675.1512286355646</v>
      </c>
      <c r="C15" s="12">
        <v>2173.1602730520372</v>
      </c>
      <c r="D15" s="12">
        <v>2173.8829756963514</v>
      </c>
      <c r="E15" s="12">
        <v>87.879766748753994</v>
      </c>
      <c r="J15" s="13"/>
      <c r="L15" s="13"/>
      <c r="M15" s="13"/>
      <c r="N15" s="13"/>
      <c r="O15" s="13"/>
      <c r="P15" s="13"/>
    </row>
    <row r="16" spans="1:16">
      <c r="A16" s="2">
        <v>42825</v>
      </c>
      <c r="B16" s="12">
        <v>4719.794186700542</v>
      </c>
      <c r="C16" s="12">
        <v>2159.3878777451168</v>
      </c>
      <c r="D16" s="12">
        <v>2193.6895525687501</v>
      </c>
      <c r="E16" s="12">
        <v>89.341764218890006</v>
      </c>
      <c r="J16" s="13"/>
      <c r="L16" s="13"/>
      <c r="M16" s="13"/>
      <c r="N16" s="13"/>
      <c r="O16" s="13"/>
      <c r="P16" s="13"/>
    </row>
    <row r="17" spans="1:16">
      <c r="A17" s="2">
        <v>42916</v>
      </c>
      <c r="B17" s="12">
        <v>4773.1117737462737</v>
      </c>
      <c r="C17" s="12">
        <v>2193.435541693746</v>
      </c>
      <c r="D17" s="12">
        <v>2204.7806745193793</v>
      </c>
      <c r="E17" s="12">
        <v>95.004650496609898</v>
      </c>
      <c r="J17" s="13"/>
      <c r="L17" s="13"/>
      <c r="M17" s="13"/>
      <c r="N17" s="13"/>
      <c r="O17" s="13"/>
      <c r="P17" s="13"/>
    </row>
    <row r="18" spans="1:16">
      <c r="A18" s="2">
        <v>43008</v>
      </c>
      <c r="B18" s="12">
        <v>4825.2387503985465</v>
      </c>
      <c r="C18" s="12">
        <v>2225.8774855014858</v>
      </c>
      <c r="D18" s="12">
        <v>2220.85449927636</v>
      </c>
      <c r="E18" s="12">
        <v>95.117886228965787</v>
      </c>
      <c r="J18" s="13"/>
      <c r="L18" s="13"/>
      <c r="M18" s="13"/>
      <c r="N18" s="13"/>
      <c r="O18" s="13"/>
      <c r="P18" s="13"/>
    </row>
    <row r="19" spans="1:16">
      <c r="A19" s="2">
        <v>43100</v>
      </c>
      <c r="B19" s="12">
        <v>4856.5110461587992</v>
      </c>
      <c r="C19" s="12">
        <v>2299.4857884290714</v>
      </c>
      <c r="D19" s="12">
        <v>2207.0515026990811</v>
      </c>
      <c r="E19" s="12">
        <v>105.0805925922308</v>
      </c>
      <c r="J19" s="13"/>
      <c r="L19" s="13"/>
      <c r="M19" s="13"/>
      <c r="N19" s="13"/>
      <c r="O19" s="13"/>
      <c r="P19" s="13"/>
    </row>
    <row r="20" spans="1:16">
      <c r="A20" s="2">
        <v>43190</v>
      </c>
      <c r="B20" s="12">
        <v>5016.0897521220904</v>
      </c>
      <c r="C20" s="12">
        <v>2350.5141815461802</v>
      </c>
      <c r="D20" s="12">
        <v>2307.9475098671501</v>
      </c>
      <c r="E20" s="12">
        <v>109.4958923336208</v>
      </c>
      <c r="J20" s="13"/>
      <c r="L20" s="13"/>
      <c r="M20" s="13"/>
      <c r="N20" s="13"/>
      <c r="O20" s="13"/>
      <c r="P20" s="13"/>
    </row>
    <row r="21" spans="1:16">
      <c r="A21" s="2">
        <v>43281</v>
      </c>
      <c r="B21" s="12">
        <v>5171.1590502460003</v>
      </c>
      <c r="C21" s="12">
        <v>2386.0718689393902</v>
      </c>
      <c r="D21" s="12">
        <v>2419.1207836731501</v>
      </c>
      <c r="E21" s="12">
        <v>114.1044101745798</v>
      </c>
      <c r="J21" s="13"/>
      <c r="L21" s="13"/>
      <c r="M21" s="13"/>
      <c r="N21" s="13"/>
      <c r="O21" s="13"/>
      <c r="P21" s="13"/>
    </row>
    <row r="22" spans="1:16">
      <c r="A22" s="2">
        <v>43373</v>
      </c>
      <c r="B22" s="12">
        <v>5193.8967535891798</v>
      </c>
      <c r="C22" s="12">
        <v>2405.0245084082599</v>
      </c>
      <c r="D22" s="12">
        <v>2423.6921509592098</v>
      </c>
      <c r="E22" s="12">
        <v>114.49307882261</v>
      </c>
      <c r="J22" s="13"/>
      <c r="L22" s="13"/>
      <c r="M22" s="13"/>
      <c r="N22" s="13"/>
      <c r="O22" s="13"/>
      <c r="P22" s="13"/>
    </row>
    <row r="23" spans="1:16">
      <c r="A23" s="2">
        <v>43465</v>
      </c>
      <c r="B23" s="12">
        <v>5199.1131644501093</v>
      </c>
      <c r="C23" s="12">
        <v>2426.5193071425297</v>
      </c>
      <c r="D23" s="12">
        <v>2409.6518737519004</v>
      </c>
      <c r="E23" s="12">
        <v>111.50890543808971</v>
      </c>
      <c r="J23" s="13"/>
      <c r="L23" s="13"/>
      <c r="M23" s="13"/>
      <c r="N23" s="13"/>
      <c r="O23" s="13"/>
      <c r="P23" s="13"/>
    </row>
    <row r="24" spans="1:16">
      <c r="A24" s="2">
        <v>43555</v>
      </c>
      <c r="B24" s="12">
        <v>5330.3501029365289</v>
      </c>
      <c r="C24" s="12">
        <v>2457.3063526868896</v>
      </c>
      <c r="D24" s="12">
        <v>2500.810536945</v>
      </c>
      <c r="E24" s="12">
        <v>115.91071456188968</v>
      </c>
      <c r="J24" s="13"/>
      <c r="M24" s="13"/>
      <c r="N24" s="13"/>
      <c r="O24" s="13"/>
      <c r="P24" s="13"/>
    </row>
    <row r="25" spans="1:16">
      <c r="A25" s="2">
        <v>43646</v>
      </c>
      <c r="B25" s="12">
        <v>5430.2995110533193</v>
      </c>
      <c r="C25" s="12">
        <v>2487.8573815504801</v>
      </c>
      <c r="D25" s="12">
        <v>2564.4119947100194</v>
      </c>
      <c r="E25" s="12">
        <v>122.4107898746897</v>
      </c>
      <c r="J25" s="13"/>
      <c r="M25" s="13"/>
      <c r="N25" s="13"/>
      <c r="O25" s="13"/>
      <c r="P25" s="13"/>
    </row>
    <row r="26" spans="1:16">
      <c r="A26" s="2">
        <v>43738</v>
      </c>
      <c r="B26" s="12">
        <v>5456.5701962368785</v>
      </c>
      <c r="C26" s="12">
        <v>2517.26361733558</v>
      </c>
      <c r="D26" s="12">
        <v>2560.71291528134</v>
      </c>
      <c r="E26" s="12">
        <v>122.19354105281958</v>
      </c>
      <c r="M26" s="13"/>
      <c r="N26" s="13"/>
      <c r="O26" s="13"/>
      <c r="P26" s="13"/>
    </row>
    <row r="27" spans="1:16">
      <c r="A27" s="2">
        <v>43830</v>
      </c>
      <c r="B27" s="12">
        <v>5425.6123458792081</v>
      </c>
      <c r="C27" s="12">
        <v>2543.0939942290897</v>
      </c>
      <c r="D27" s="12">
        <v>2510.715323894749</v>
      </c>
      <c r="E27" s="12">
        <v>120.25830482670978</v>
      </c>
      <c r="M27" s="13"/>
      <c r="N27" s="13"/>
      <c r="O27" s="13"/>
      <c r="P27" s="13"/>
    </row>
    <row r="28" spans="1:16">
      <c r="A28" s="2">
        <v>43921</v>
      </c>
      <c r="B28" s="12">
        <v>5542.778820645377</v>
      </c>
      <c r="C28" s="12">
        <v>2574.2890460845501</v>
      </c>
      <c r="D28" s="12">
        <v>2599.28983929384</v>
      </c>
      <c r="E28" s="12">
        <v>120.925663827517</v>
      </c>
      <c r="M28" s="13"/>
      <c r="N28" s="13"/>
      <c r="O28" s="13"/>
      <c r="P28" s="13"/>
    </row>
    <row r="29" spans="1:16">
      <c r="A29" s="2">
        <v>44012</v>
      </c>
      <c r="B29" s="12">
        <v>5462.3655011094343</v>
      </c>
      <c r="C29" s="12">
        <v>2583.4124895654891</v>
      </c>
      <c r="D29" s="12">
        <v>2511.5981595540702</v>
      </c>
      <c r="E29" s="12">
        <v>129.5871523646039</v>
      </c>
      <c r="M29" s="13"/>
      <c r="N29" s="13"/>
      <c r="O29" s="13"/>
      <c r="P29" s="13"/>
    </row>
    <row r="30" spans="1:16">
      <c r="A30" s="2">
        <v>44104</v>
      </c>
      <c r="B30" s="69">
        <v>5453.2754143932789</v>
      </c>
      <c r="C30" s="69">
        <v>2610.9717882396199</v>
      </c>
      <c r="D30" s="69">
        <v>2472.6173824863999</v>
      </c>
      <c r="E30" s="69">
        <v>129.59994923386969</v>
      </c>
      <c r="I30" s="27"/>
      <c r="J30" s="27"/>
      <c r="K30" s="27"/>
      <c r="M30" s="13"/>
      <c r="N30" s="13"/>
      <c r="O30" s="13"/>
      <c r="P30" s="13"/>
    </row>
    <row r="31" spans="1:16">
      <c r="A31" s="2">
        <v>44196</v>
      </c>
      <c r="B31" s="69">
        <v>5397.7746948825597</v>
      </c>
      <c r="C31" s="69">
        <v>2627.0052474228291</v>
      </c>
      <c r="D31" s="69">
        <v>2407.23302922015</v>
      </c>
      <c r="E31" s="69">
        <v>122.53775609785959</v>
      </c>
      <c r="H31" s="27"/>
      <c r="I31" s="27"/>
      <c r="J31" s="27"/>
      <c r="K31" s="27"/>
      <c r="M31" s="13"/>
      <c r="N31" s="13"/>
      <c r="O31" s="13"/>
      <c r="P31" s="13"/>
    </row>
    <row r="32" spans="1:16">
      <c r="A32" s="2">
        <v>44286</v>
      </c>
      <c r="B32" s="69">
        <v>5491.0479983250098</v>
      </c>
      <c r="C32" s="69">
        <v>2669.41735144312</v>
      </c>
      <c r="D32" s="69">
        <v>2455.57638964232</v>
      </c>
      <c r="E32" s="69">
        <v>116.5506814269196</v>
      </c>
      <c r="M32" s="13"/>
      <c r="N32" s="13"/>
      <c r="O32" s="13"/>
      <c r="P32" s="13"/>
    </row>
    <row r="33" spans="1:16">
      <c r="A33" s="2">
        <v>44377</v>
      </c>
      <c r="B33" s="69">
        <v>5530.1098107285197</v>
      </c>
      <c r="C33" s="69">
        <v>2705.0069990623892</v>
      </c>
      <c r="D33" s="69">
        <v>2453.5207668416201</v>
      </c>
      <c r="E33" s="69">
        <v>120.18029350823942</v>
      </c>
      <c r="H33" s="12"/>
      <c r="M33" s="13"/>
      <c r="N33" s="13"/>
      <c r="O33" s="13"/>
      <c r="P33" s="13"/>
    </row>
    <row r="34" spans="1:16">
      <c r="A34" s="2">
        <v>44469</v>
      </c>
      <c r="B34" s="69">
        <v>5599</v>
      </c>
      <c r="C34" s="69">
        <v>2747</v>
      </c>
      <c r="D34" s="69">
        <v>2477</v>
      </c>
      <c r="E34" s="69">
        <v>122</v>
      </c>
    </row>
    <row r="35" spans="1:16">
      <c r="A35" s="2">
        <v>44561</v>
      </c>
      <c r="B35" s="69">
        <v>5460</v>
      </c>
      <c r="C35" s="69">
        <v>2690</v>
      </c>
      <c r="D35" s="69">
        <v>2401</v>
      </c>
      <c r="E35" s="69">
        <v>116</v>
      </c>
    </row>
    <row r="36" spans="1:16">
      <c r="A36" s="2">
        <v>44651</v>
      </c>
      <c r="B36" s="69">
        <v>5632.6764149511373</v>
      </c>
      <c r="C36" s="69">
        <v>2722.9326501773721</v>
      </c>
      <c r="D36" s="69">
        <v>2532.4403576014897</v>
      </c>
      <c r="E36" s="69">
        <v>119.6348078374097</v>
      </c>
    </row>
    <row r="37" spans="1:16">
      <c r="A37" s="2">
        <v>44742</v>
      </c>
      <c r="B37" s="69">
        <v>5755.2162670124471</v>
      </c>
      <c r="C37" s="69">
        <v>2761.8463736870581</v>
      </c>
      <c r="D37" s="69">
        <v>2614.87438081646</v>
      </c>
      <c r="E37" s="69">
        <v>124.86669413781</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J41"/>
  <sheetViews>
    <sheetView workbookViewId="0">
      <selection activeCell="D10" sqref="D10"/>
    </sheetView>
  </sheetViews>
  <sheetFormatPr defaultRowHeight="14.4"/>
  <cols>
    <col min="1" max="1" width="10" customWidth="1"/>
    <col min="2" max="2" width="20.5546875" customWidth="1"/>
    <col min="3" max="4" width="20.33203125" customWidth="1"/>
  </cols>
  <sheetData>
    <row r="1" spans="1:36">
      <c r="A1" s="1" t="s">
        <v>0</v>
      </c>
      <c r="B1" t="s">
        <v>104</v>
      </c>
    </row>
    <row r="2" spans="1:36">
      <c r="A2" s="1" t="s">
        <v>1</v>
      </c>
      <c r="B2" t="s">
        <v>4</v>
      </c>
    </row>
    <row r="3" spans="1:36">
      <c r="A3" s="1" t="s">
        <v>2</v>
      </c>
      <c r="B3" t="s">
        <v>97</v>
      </c>
    </row>
    <row r="4" spans="1:36">
      <c r="A4" s="1" t="s">
        <v>3</v>
      </c>
      <c r="B4" t="s">
        <v>39</v>
      </c>
    </row>
    <row r="5" spans="1:36">
      <c r="F5" s="41"/>
      <c r="G5" s="41"/>
      <c r="H5" s="41"/>
    </row>
    <row r="6" spans="1:36">
      <c r="F6" s="41"/>
      <c r="G6" s="41"/>
      <c r="H6" s="41"/>
    </row>
    <row r="7" spans="1:36">
      <c r="A7" s="3"/>
      <c r="B7" s="5" t="s">
        <v>5</v>
      </c>
      <c r="C7" s="67" t="s">
        <v>7</v>
      </c>
      <c r="G7" s="41"/>
      <c r="H7" s="41"/>
    </row>
    <row r="8" spans="1:36">
      <c r="A8" s="2">
        <v>42094</v>
      </c>
      <c r="B8" s="4">
        <v>0.6747231663885378</v>
      </c>
      <c r="C8" s="54">
        <v>6.1970998700000006</v>
      </c>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row>
    <row r="9" spans="1:36">
      <c r="A9" s="2">
        <v>42185</v>
      </c>
      <c r="B9" s="4">
        <v>0.63283821777640625</v>
      </c>
      <c r="C9" s="54">
        <v>6.0043461800000006</v>
      </c>
      <c r="F9" s="41"/>
      <c r="G9" s="41"/>
      <c r="H9" s="41"/>
    </row>
    <row r="10" spans="1:36">
      <c r="A10" s="2">
        <v>42277</v>
      </c>
      <c r="B10" s="4">
        <v>0.55300827873809377</v>
      </c>
      <c r="C10" s="54">
        <v>5.8717885800000005</v>
      </c>
      <c r="F10" s="41"/>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row>
    <row r="11" spans="1:36">
      <c r="A11" s="2">
        <v>42369</v>
      </c>
      <c r="B11" s="4">
        <v>0.60252088844870133</v>
      </c>
      <c r="C11" s="54">
        <v>5.7208654999999995</v>
      </c>
      <c r="F11" s="41"/>
      <c r="G11" s="41"/>
      <c r="H11" s="41"/>
    </row>
    <row r="12" spans="1:36">
      <c r="A12" s="2">
        <v>42460</v>
      </c>
      <c r="B12" s="4">
        <v>0.52118116606301401</v>
      </c>
      <c r="C12" s="54">
        <v>5.6180528399999998</v>
      </c>
      <c r="F12" s="41"/>
      <c r="G12" s="41"/>
      <c r="H12" s="41"/>
    </row>
    <row r="13" spans="1:36">
      <c r="A13" s="2">
        <v>42551</v>
      </c>
      <c r="B13" s="4">
        <v>0.50919804362036702</v>
      </c>
      <c r="C13" s="54">
        <v>5.4317499199999997</v>
      </c>
      <c r="F13" s="52"/>
      <c r="G13" s="41"/>
      <c r="H13" s="41"/>
    </row>
    <row r="14" spans="1:36">
      <c r="A14" s="2">
        <v>42643</v>
      </c>
      <c r="B14" s="4">
        <v>0.48421328225544324</v>
      </c>
      <c r="C14" s="54">
        <v>5.3093890400000001</v>
      </c>
      <c r="F14" s="52"/>
      <c r="G14" s="41"/>
      <c r="H14" s="41"/>
    </row>
    <row r="15" spans="1:36">
      <c r="A15" s="2">
        <v>42735</v>
      </c>
      <c r="B15" s="4">
        <v>0.55316388836716945</v>
      </c>
      <c r="C15" s="54">
        <v>5.0744811600000004</v>
      </c>
      <c r="F15" s="52"/>
      <c r="G15" s="41"/>
      <c r="H15" s="41"/>
    </row>
    <row r="16" spans="1:36">
      <c r="A16" s="2">
        <v>42825</v>
      </c>
      <c r="B16" s="4">
        <v>0.47850906425077067</v>
      </c>
      <c r="C16" s="54">
        <v>4.80171378</v>
      </c>
      <c r="F16" s="52"/>
      <c r="G16" s="41"/>
      <c r="H16" s="41"/>
    </row>
    <row r="17" spans="1:11">
      <c r="A17" s="2">
        <v>42916</v>
      </c>
      <c r="B17" s="4">
        <v>0.52325694426460767</v>
      </c>
      <c r="C17" s="54">
        <v>4.4425823300000005</v>
      </c>
      <c r="F17" s="52"/>
      <c r="G17" s="41"/>
      <c r="H17" s="41"/>
    </row>
    <row r="18" spans="1:11">
      <c r="A18" s="2">
        <v>43008</v>
      </c>
      <c r="B18" s="4">
        <v>0.52450166267347631</v>
      </c>
      <c r="C18" s="54">
        <v>4.2294587300000002</v>
      </c>
      <c r="F18" s="52"/>
      <c r="G18" s="41"/>
      <c r="H18" s="41"/>
    </row>
    <row r="19" spans="1:11">
      <c r="A19" s="2">
        <v>43100</v>
      </c>
      <c r="B19" s="4">
        <v>0.55929779816739023</v>
      </c>
      <c r="C19" s="54">
        <v>4.0536493399999998</v>
      </c>
      <c r="F19" s="52"/>
      <c r="G19" s="41"/>
      <c r="H19" s="41"/>
    </row>
    <row r="20" spans="1:11">
      <c r="A20" s="2">
        <v>43190</v>
      </c>
      <c r="B20" s="4">
        <v>0.52847032576842623</v>
      </c>
      <c r="C20" s="54">
        <v>3.84350221</v>
      </c>
      <c r="F20" s="52"/>
      <c r="G20" s="41"/>
      <c r="H20" s="41"/>
    </row>
    <row r="21" spans="1:11">
      <c r="A21" s="2">
        <v>43281</v>
      </c>
      <c r="B21" s="4">
        <v>0.48106725377456033</v>
      </c>
      <c r="C21" s="54">
        <v>3.5850770999999995</v>
      </c>
      <c r="F21" s="52"/>
      <c r="G21" s="41"/>
      <c r="H21" s="41"/>
    </row>
    <row r="22" spans="1:11">
      <c r="A22" s="2">
        <v>43373</v>
      </c>
      <c r="B22" s="4">
        <v>0.48485066713261826</v>
      </c>
      <c r="C22" s="54">
        <v>3.4363483200000005</v>
      </c>
      <c r="F22" s="52"/>
      <c r="G22" s="41"/>
      <c r="H22" s="41"/>
    </row>
    <row r="23" spans="1:11">
      <c r="A23" s="2">
        <v>43465</v>
      </c>
      <c r="B23" s="4">
        <v>0.50585421638557004</v>
      </c>
      <c r="C23" s="54">
        <v>3.1860449200000001</v>
      </c>
      <c r="F23" s="52"/>
      <c r="G23" s="41"/>
      <c r="H23" s="41"/>
    </row>
    <row r="24" spans="1:11">
      <c r="A24" s="2">
        <v>43555</v>
      </c>
      <c r="B24" s="4">
        <v>0.5069869387851994</v>
      </c>
      <c r="C24" s="54">
        <v>3.0971663199999999</v>
      </c>
      <c r="F24" s="52"/>
      <c r="G24" s="41"/>
      <c r="H24" s="41"/>
    </row>
    <row r="25" spans="1:11">
      <c r="A25" s="2">
        <v>43646</v>
      </c>
      <c r="B25" s="4">
        <v>0.55886087665995898</v>
      </c>
      <c r="C25" s="54">
        <v>2.9915153299999999</v>
      </c>
      <c r="F25" s="52"/>
      <c r="G25" s="41"/>
      <c r="H25" s="41"/>
    </row>
    <row r="26" spans="1:11">
      <c r="A26" s="2">
        <v>43738</v>
      </c>
      <c r="B26" s="4">
        <v>0.5722313449463845</v>
      </c>
      <c r="C26" s="54">
        <v>2.8785687599999998</v>
      </c>
      <c r="F26" s="52"/>
      <c r="G26" s="41"/>
      <c r="H26" s="41"/>
    </row>
    <row r="27" spans="1:11">
      <c r="A27" s="2">
        <v>43830</v>
      </c>
      <c r="B27" s="4">
        <v>0.60253860226764622</v>
      </c>
      <c r="C27" s="54">
        <v>2.7481922999999999</v>
      </c>
      <c r="F27" s="52"/>
      <c r="G27" s="41"/>
      <c r="H27" s="41"/>
    </row>
    <row r="28" spans="1:11">
      <c r="A28" s="2">
        <v>43921</v>
      </c>
      <c r="B28" s="4">
        <v>0.54366240673297084</v>
      </c>
      <c r="C28" s="54">
        <v>2.96548386</v>
      </c>
      <c r="F28" s="52"/>
      <c r="G28" s="41"/>
      <c r="H28" s="41"/>
      <c r="J28" s="32"/>
      <c r="K28" s="32"/>
    </row>
    <row r="29" spans="1:11">
      <c r="A29" s="2">
        <v>44012</v>
      </c>
      <c r="B29" s="4">
        <v>0.56197151320879846</v>
      </c>
      <c r="C29" s="54">
        <v>2.8682891799999997</v>
      </c>
      <c r="F29" s="52"/>
      <c r="G29" s="41"/>
      <c r="H29" s="41"/>
    </row>
    <row r="30" spans="1:11">
      <c r="A30" s="2">
        <v>44104</v>
      </c>
      <c r="B30" s="4">
        <v>0.55840205351205219</v>
      </c>
      <c r="C30" s="54">
        <v>2.7564243099999999</v>
      </c>
      <c r="F30" s="52"/>
      <c r="G30" s="41"/>
      <c r="H30" s="41"/>
    </row>
    <row r="31" spans="1:11">
      <c r="A31" s="2">
        <v>44196</v>
      </c>
      <c r="B31" s="4">
        <v>0.52561045829836228</v>
      </c>
      <c r="C31" s="54">
        <v>2.5735600199999999</v>
      </c>
      <c r="F31" s="52"/>
      <c r="G31" s="41"/>
      <c r="H31" s="41"/>
      <c r="I31" s="32"/>
      <c r="J31" s="32"/>
      <c r="K31" s="32"/>
    </row>
    <row r="32" spans="1:11">
      <c r="A32" s="2">
        <v>44286</v>
      </c>
      <c r="B32" s="4">
        <v>0.43902926690973959</v>
      </c>
      <c r="C32" s="54">
        <v>2.4770480199999998</v>
      </c>
      <c r="F32" s="52"/>
      <c r="G32" s="41"/>
      <c r="H32" s="41"/>
      <c r="I32" s="32"/>
    </row>
    <row r="33" spans="1:9">
      <c r="A33" s="2">
        <v>44377</v>
      </c>
      <c r="B33" s="4">
        <v>0.39174064299886568</v>
      </c>
      <c r="C33" s="54">
        <v>2.3006663299999999</v>
      </c>
      <c r="F33" s="52"/>
      <c r="G33" s="41"/>
      <c r="H33" s="41"/>
      <c r="I33" s="32"/>
    </row>
    <row r="34" spans="1:9">
      <c r="A34" s="2">
        <v>44469</v>
      </c>
      <c r="B34" s="4">
        <v>0.36670200525567975</v>
      </c>
      <c r="C34" s="54">
        <v>2.1466054200000002</v>
      </c>
      <c r="F34" s="52"/>
      <c r="G34" s="41"/>
      <c r="H34" s="41"/>
    </row>
    <row r="35" spans="1:9">
      <c r="A35" s="2">
        <v>44561</v>
      </c>
      <c r="B35" s="4">
        <v>0.3573315354272219</v>
      </c>
      <c r="C35" s="54">
        <v>2.0397199800000001</v>
      </c>
      <c r="F35" s="52"/>
      <c r="G35" s="41"/>
      <c r="H35" s="41"/>
    </row>
    <row r="36" spans="1:9">
      <c r="A36" s="2">
        <v>44651</v>
      </c>
      <c r="B36" s="4">
        <v>0.28873596396847873</v>
      </c>
      <c r="C36" s="54">
        <v>1.9179490099999998</v>
      </c>
      <c r="F36" s="52"/>
      <c r="G36" s="41"/>
      <c r="H36" s="41"/>
    </row>
    <row r="37" spans="1:9">
      <c r="A37" s="2">
        <v>44742</v>
      </c>
      <c r="B37" s="4">
        <v>0.2802290017835864</v>
      </c>
      <c r="C37" s="54">
        <v>1.8102841500000002</v>
      </c>
      <c r="F37" s="52"/>
      <c r="G37" s="41"/>
      <c r="H37" s="41"/>
    </row>
    <row r="38" spans="1:9">
      <c r="F38" s="52"/>
      <c r="G38" s="41"/>
      <c r="H38" s="41"/>
    </row>
    <row r="39" spans="1:9">
      <c r="F39" s="52"/>
      <c r="G39" s="41"/>
      <c r="H39" s="41"/>
    </row>
    <row r="40" spans="1:9">
      <c r="F40" s="52"/>
      <c r="G40" s="41"/>
      <c r="H40" s="41"/>
    </row>
    <row r="41" spans="1:9">
      <c r="F41" s="52"/>
      <c r="G41" s="41"/>
      <c r="H41" s="4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41"/>
  <sheetViews>
    <sheetView tabSelected="1" workbookViewId="0">
      <selection activeCell="H21" sqref="H21"/>
    </sheetView>
  </sheetViews>
  <sheetFormatPr defaultRowHeight="14.4"/>
  <cols>
    <col min="1" max="1" width="10" customWidth="1"/>
    <col min="2" max="2" width="20.5546875" customWidth="1"/>
    <col min="3" max="3" width="10.5546875" bestFit="1" customWidth="1"/>
    <col min="5" max="5" width="10.44140625" bestFit="1" customWidth="1"/>
  </cols>
  <sheetData>
    <row r="1" spans="1:29">
      <c r="A1" s="1" t="s">
        <v>0</v>
      </c>
      <c r="B1" t="s">
        <v>117</v>
      </c>
    </row>
    <row r="2" spans="1:29">
      <c r="A2" s="1" t="s">
        <v>1</v>
      </c>
      <c r="B2" t="s">
        <v>4</v>
      </c>
    </row>
    <row r="3" spans="1:29">
      <c r="A3" s="1" t="s">
        <v>2</v>
      </c>
      <c r="B3" t="s">
        <v>9</v>
      </c>
    </row>
    <row r="4" spans="1:29">
      <c r="A4" s="1" t="s">
        <v>3</v>
      </c>
      <c r="B4" t="s">
        <v>41</v>
      </c>
    </row>
    <row r="7" spans="1:29">
      <c r="A7" s="3"/>
      <c r="B7" s="5" t="s">
        <v>26</v>
      </c>
      <c r="C7" s="5" t="s">
        <v>27</v>
      </c>
      <c r="I7" s="52"/>
    </row>
    <row r="8" spans="1:29">
      <c r="A8" s="2">
        <v>42094</v>
      </c>
      <c r="B8" s="56">
        <v>8.5390994677480805</v>
      </c>
      <c r="C8" s="56">
        <v>8.5390994677480805</v>
      </c>
      <c r="E8" s="32"/>
      <c r="I8" s="52"/>
    </row>
    <row r="9" spans="1:29">
      <c r="A9" s="2">
        <v>42185</v>
      </c>
      <c r="B9" s="56">
        <v>7.9371872364284144</v>
      </c>
      <c r="C9" s="56">
        <v>8.2381433520882474</v>
      </c>
      <c r="E9" s="32"/>
      <c r="F9" s="32"/>
      <c r="I9" s="52"/>
    </row>
    <row r="10" spans="1:29">
      <c r="A10" s="2">
        <v>42277</v>
      </c>
      <c r="B10" s="56">
        <v>7.5621692512255754</v>
      </c>
      <c r="C10" s="56">
        <v>8.012818651800691</v>
      </c>
      <c r="E10" s="32"/>
      <c r="F10" s="32"/>
      <c r="I10" s="52"/>
      <c r="J10" s="41"/>
    </row>
    <row r="11" spans="1:29">
      <c r="A11" s="2">
        <v>42369</v>
      </c>
      <c r="B11" s="56">
        <v>8.5075891550878655</v>
      </c>
      <c r="C11" s="56">
        <v>8.1365112776224837</v>
      </c>
      <c r="E11" s="32"/>
      <c r="F11" s="32"/>
      <c r="G11" s="27"/>
      <c r="H11" s="27"/>
      <c r="I11" s="52"/>
      <c r="J11" s="41"/>
      <c r="K11" s="27"/>
      <c r="L11" s="27"/>
      <c r="M11" s="27"/>
      <c r="N11" s="27"/>
      <c r="O11" s="27"/>
      <c r="P11" s="27"/>
      <c r="Q11" s="27"/>
      <c r="R11" s="27"/>
      <c r="S11" s="27"/>
      <c r="T11" s="27"/>
      <c r="U11" s="27"/>
      <c r="V11" s="27"/>
      <c r="W11" s="27"/>
      <c r="X11" s="27"/>
      <c r="Y11" s="27"/>
      <c r="Z11" s="27"/>
      <c r="AA11" s="27"/>
      <c r="AB11" s="27"/>
    </row>
    <row r="12" spans="1:29">
      <c r="A12" s="2">
        <v>42460</v>
      </c>
      <c r="B12" s="56">
        <v>11.280958497837878</v>
      </c>
      <c r="C12" s="56">
        <v>8.8219760351449334</v>
      </c>
      <c r="E12" s="32"/>
      <c r="F12" s="32"/>
      <c r="I12" s="52"/>
      <c r="J12" s="41"/>
    </row>
    <row r="13" spans="1:29">
      <c r="A13" s="2">
        <v>42551</v>
      </c>
      <c r="B13" s="56">
        <v>9.2095703085836824</v>
      </c>
      <c r="C13" s="56">
        <v>9.1400718031837513</v>
      </c>
      <c r="E13" s="32"/>
      <c r="F13" s="32"/>
      <c r="I13" s="52"/>
      <c r="J13" s="41"/>
    </row>
    <row r="14" spans="1:29">
      <c r="A14" s="2">
        <v>42643</v>
      </c>
      <c r="B14" s="56">
        <v>8.9819809774805144</v>
      </c>
      <c r="C14" s="56">
        <v>9.495024734747485</v>
      </c>
      <c r="E14" s="32"/>
      <c r="F14" s="32"/>
      <c r="I14" s="52"/>
      <c r="J14" s="41"/>
    </row>
    <row r="15" spans="1:29">
      <c r="A15" s="2">
        <v>42735</v>
      </c>
      <c r="B15" s="56">
        <v>8.3621946949326755</v>
      </c>
      <c r="C15" s="56">
        <v>9.4586761197086879</v>
      </c>
      <c r="E15" s="32"/>
      <c r="F15" s="32"/>
      <c r="H15" s="27"/>
      <c r="I15" s="52"/>
      <c r="J15" s="41"/>
      <c r="K15" s="27"/>
      <c r="L15" s="27"/>
      <c r="M15" s="27"/>
      <c r="N15" s="27"/>
      <c r="O15" s="27"/>
      <c r="P15" s="27"/>
      <c r="Q15" s="27"/>
      <c r="R15" s="27"/>
      <c r="S15" s="27"/>
      <c r="T15" s="27"/>
      <c r="U15" s="27"/>
      <c r="V15" s="27"/>
      <c r="W15" s="27"/>
      <c r="X15" s="27"/>
      <c r="Y15" s="27"/>
      <c r="Z15" s="27"/>
      <c r="AA15" s="27"/>
      <c r="AB15" s="27"/>
      <c r="AC15" s="27"/>
    </row>
    <row r="16" spans="1:29">
      <c r="A16" s="2">
        <v>42825</v>
      </c>
      <c r="B16" s="56">
        <v>6.5729393637527664</v>
      </c>
      <c r="C16" s="56">
        <v>8.2816713361874097</v>
      </c>
      <c r="E16" s="32"/>
      <c r="F16" s="32"/>
      <c r="I16" s="52"/>
      <c r="J16" s="41"/>
    </row>
    <row r="17" spans="1:10">
      <c r="A17" s="2">
        <v>42916</v>
      </c>
      <c r="B17" s="56">
        <v>11.689139467162224</v>
      </c>
      <c r="C17" s="56">
        <v>8.9015636258320452</v>
      </c>
      <c r="E17" s="32"/>
      <c r="F17" s="32"/>
      <c r="I17" s="52"/>
      <c r="J17" s="41"/>
    </row>
    <row r="18" spans="1:10">
      <c r="A18" s="2">
        <v>43008</v>
      </c>
      <c r="B18" s="56">
        <v>11.073995036348308</v>
      </c>
      <c r="C18" s="56">
        <v>9.4245671405489944</v>
      </c>
      <c r="E18" s="32"/>
      <c r="F18" s="32"/>
      <c r="I18" s="52"/>
      <c r="J18" s="41"/>
    </row>
    <row r="19" spans="1:10">
      <c r="A19" s="2">
        <v>43100</v>
      </c>
      <c r="B19" s="56">
        <v>9.5137622931604682</v>
      </c>
      <c r="C19" s="56">
        <v>9.7124590401059407</v>
      </c>
      <c r="E19" s="32"/>
      <c r="F19" s="32"/>
      <c r="I19" s="52"/>
      <c r="J19" s="41"/>
    </row>
    <row r="20" spans="1:10">
      <c r="A20" s="2">
        <v>43190</v>
      </c>
      <c r="B20" s="56">
        <v>6.8349808057519583</v>
      </c>
      <c r="C20" s="56">
        <v>9.7779694006057394</v>
      </c>
      <c r="E20" s="32"/>
      <c r="F20" s="32"/>
      <c r="I20" s="52"/>
      <c r="J20" s="41"/>
    </row>
    <row r="21" spans="1:10">
      <c r="A21" s="2">
        <v>43281</v>
      </c>
      <c r="B21" s="56">
        <v>11.293134523278354</v>
      </c>
      <c r="C21" s="56">
        <v>9.6789681646347709</v>
      </c>
      <c r="E21" s="32"/>
      <c r="F21" s="32"/>
      <c r="I21" s="52"/>
      <c r="J21" s="41"/>
    </row>
    <row r="22" spans="1:10">
      <c r="A22" s="2">
        <v>43373</v>
      </c>
      <c r="B22" s="56">
        <v>9.5814078814984001</v>
      </c>
      <c r="C22" s="56">
        <v>9.3058213759222959</v>
      </c>
      <c r="E22" s="32"/>
      <c r="F22" s="32"/>
      <c r="I22" s="52"/>
      <c r="J22" s="41"/>
    </row>
    <row r="23" spans="1:10">
      <c r="A23" s="2">
        <v>43465</v>
      </c>
      <c r="B23" s="56">
        <v>8.2270348006593892</v>
      </c>
      <c r="C23" s="56">
        <v>8.9841395027970243</v>
      </c>
      <c r="E23" s="32"/>
      <c r="F23" s="32"/>
      <c r="I23" s="52"/>
      <c r="J23" s="41"/>
    </row>
    <row r="24" spans="1:10">
      <c r="A24" s="2">
        <v>43555</v>
      </c>
      <c r="B24" s="56">
        <v>6.038537482110085</v>
      </c>
      <c r="C24" s="56">
        <v>8.7850286718865576</v>
      </c>
      <c r="E24" s="32"/>
      <c r="F24" s="32"/>
      <c r="I24" s="52"/>
      <c r="J24" s="41"/>
    </row>
    <row r="25" spans="1:10">
      <c r="A25" s="2">
        <v>43646</v>
      </c>
      <c r="B25" s="56">
        <v>6.6770487589517575</v>
      </c>
      <c r="C25" s="56">
        <v>7.6310072308049079</v>
      </c>
      <c r="E25" s="32"/>
      <c r="F25" s="32"/>
      <c r="I25" s="52"/>
      <c r="J25" s="41"/>
    </row>
    <row r="26" spans="1:10">
      <c r="A26" s="2">
        <v>43738</v>
      </c>
      <c r="B26" s="56">
        <v>6.6799553137726102</v>
      </c>
      <c r="C26" s="56">
        <v>6.9056440888734603</v>
      </c>
      <c r="E26" s="32"/>
      <c r="F26" s="32"/>
      <c r="I26" s="52"/>
      <c r="J26" s="41"/>
    </row>
    <row r="27" spans="1:10">
      <c r="A27" s="2">
        <v>43830</v>
      </c>
      <c r="B27" s="56">
        <v>7.4310173001272313</v>
      </c>
      <c r="C27" s="56">
        <v>6.7066397137404206</v>
      </c>
      <c r="E27" s="32"/>
      <c r="F27" s="32"/>
      <c r="I27" s="52"/>
      <c r="J27" s="41"/>
    </row>
    <row r="28" spans="1:10">
      <c r="A28" s="2">
        <v>43921</v>
      </c>
      <c r="B28" s="56">
        <v>5.0804807015527613</v>
      </c>
      <c r="C28" s="56">
        <v>6.4671255186010903</v>
      </c>
      <c r="E28" s="32"/>
      <c r="F28" s="32"/>
      <c r="I28" s="52"/>
      <c r="J28" s="41"/>
    </row>
    <row r="29" spans="1:10">
      <c r="A29" s="2">
        <v>44012</v>
      </c>
      <c r="B29" s="56">
        <v>6.7165327134308965</v>
      </c>
      <c r="C29" s="56">
        <v>6.4769965072208748</v>
      </c>
      <c r="E29" s="32"/>
      <c r="F29" s="32"/>
      <c r="H29" s="32"/>
      <c r="I29" s="52"/>
      <c r="J29" s="41"/>
    </row>
    <row r="30" spans="1:10">
      <c r="A30" s="2">
        <v>44104</v>
      </c>
      <c r="B30" s="56">
        <v>6.5709621457354235</v>
      </c>
      <c r="C30" s="56">
        <v>6.4497482152115779</v>
      </c>
      <c r="E30" s="32"/>
      <c r="F30" s="32"/>
      <c r="I30" s="52"/>
      <c r="J30" s="41"/>
    </row>
    <row r="31" spans="1:10">
      <c r="A31" s="2">
        <v>44196</v>
      </c>
      <c r="B31" s="56">
        <v>6.6163590954640332</v>
      </c>
      <c r="C31" s="56">
        <v>6.2460836640457789</v>
      </c>
      <c r="E31" s="32"/>
      <c r="F31" s="32"/>
      <c r="H31" s="32"/>
      <c r="I31" s="52"/>
      <c r="J31" s="41"/>
    </row>
    <row r="32" spans="1:10">
      <c r="A32" s="2">
        <v>44286</v>
      </c>
      <c r="B32" s="56">
        <v>7.1291294698026499</v>
      </c>
      <c r="C32" s="56">
        <v>6.7582458561082506</v>
      </c>
      <c r="E32" s="32"/>
      <c r="F32" s="32"/>
      <c r="H32" s="32"/>
      <c r="I32" s="52"/>
      <c r="J32" s="41"/>
    </row>
    <row r="33" spans="1:10">
      <c r="A33" s="2">
        <v>44377</v>
      </c>
      <c r="B33" s="56">
        <v>7.5681225824716511</v>
      </c>
      <c r="C33" s="56">
        <v>6.9711433233684392</v>
      </c>
      <c r="E33" s="32"/>
      <c r="F33" s="32"/>
      <c r="H33" s="32"/>
      <c r="I33" s="52"/>
      <c r="J33" s="41"/>
    </row>
    <row r="34" spans="1:10">
      <c r="A34" s="2">
        <v>44469</v>
      </c>
      <c r="B34" s="56">
        <v>7.4704960923800829</v>
      </c>
      <c r="C34" s="56">
        <v>7.1960268100296041</v>
      </c>
      <c r="E34" s="32"/>
      <c r="F34" s="32"/>
      <c r="H34" s="32"/>
      <c r="I34" s="52"/>
      <c r="J34" s="41"/>
    </row>
    <row r="35" spans="1:10">
      <c r="A35" s="2">
        <v>44561</v>
      </c>
      <c r="B35" s="56">
        <v>7.2274754376580557</v>
      </c>
      <c r="C35" s="56">
        <v>7.3488058955781099</v>
      </c>
      <c r="E35" s="32"/>
      <c r="F35" s="32"/>
      <c r="I35" s="52"/>
      <c r="J35" s="41"/>
    </row>
    <row r="36" spans="1:10">
      <c r="A36" s="2">
        <v>44651</v>
      </c>
      <c r="B36" s="56">
        <v>7.2261942341604861</v>
      </c>
      <c r="C36" s="56">
        <v>7.3730720866675696</v>
      </c>
      <c r="E36" s="32"/>
      <c r="F36" s="32"/>
      <c r="I36" s="52"/>
      <c r="J36" s="41"/>
    </row>
    <row r="37" spans="1:10">
      <c r="A37" s="2">
        <v>44742</v>
      </c>
      <c r="B37" s="56">
        <v>7.0096577393070527</v>
      </c>
      <c r="C37" s="56">
        <v>7.2334558758764196</v>
      </c>
      <c r="E37" s="32"/>
      <c r="F37" s="32"/>
      <c r="I37" s="52"/>
      <c r="J37" s="41"/>
    </row>
    <row r="38" spans="1:10">
      <c r="I38" s="52"/>
      <c r="J38" s="41"/>
    </row>
    <row r="39" spans="1:10">
      <c r="I39" s="52"/>
    </row>
    <row r="40" spans="1:10">
      <c r="I40" s="52"/>
    </row>
    <row r="41" spans="1:10">
      <c r="I41" s="5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7"/>
  <sheetViews>
    <sheetView workbookViewId="0">
      <selection activeCell="E37" sqref="E8:H37"/>
    </sheetView>
  </sheetViews>
  <sheetFormatPr defaultRowHeight="14.4"/>
  <cols>
    <col min="1" max="1" width="10" customWidth="1"/>
    <col min="2" max="2" width="20.5546875" customWidth="1"/>
    <col min="3" max="4" width="20.33203125" customWidth="1"/>
  </cols>
  <sheetData>
    <row r="1" spans="1:8">
      <c r="A1" s="1" t="s">
        <v>0</v>
      </c>
      <c r="B1" t="s">
        <v>118</v>
      </c>
    </row>
    <row r="2" spans="1:8">
      <c r="A2" s="1" t="s">
        <v>1</v>
      </c>
      <c r="B2" t="s">
        <v>4</v>
      </c>
    </row>
    <row r="3" spans="1:8">
      <c r="A3" s="1" t="s">
        <v>2</v>
      </c>
      <c r="B3" t="s">
        <v>35</v>
      </c>
    </row>
    <row r="4" spans="1:8">
      <c r="A4" s="1" t="s">
        <v>3</v>
      </c>
      <c r="B4" t="s">
        <v>39</v>
      </c>
    </row>
    <row r="6" spans="1:8">
      <c r="D6" s="10"/>
      <c r="E6" s="10"/>
    </row>
    <row r="7" spans="1:8">
      <c r="A7" s="3"/>
      <c r="B7" s="5" t="s">
        <v>19</v>
      </c>
      <c r="C7" s="5" t="s">
        <v>20</v>
      </c>
      <c r="D7" s="11"/>
      <c r="E7" s="11"/>
    </row>
    <row r="8" spans="1:8">
      <c r="A8" s="2">
        <v>42094</v>
      </c>
      <c r="B8" s="4">
        <v>0.9866298710666882</v>
      </c>
      <c r="C8" s="4">
        <v>0.53315386818199817</v>
      </c>
      <c r="E8" s="32"/>
      <c r="G8" s="4"/>
      <c r="H8" s="4"/>
    </row>
    <row r="9" spans="1:8">
      <c r="A9" s="2">
        <v>42185</v>
      </c>
      <c r="B9" s="4">
        <v>1.0078953175015224</v>
      </c>
      <c r="C9" s="4">
        <v>0.47964661462261216</v>
      </c>
      <c r="E9" s="32"/>
      <c r="F9" s="32"/>
      <c r="G9" s="4"/>
      <c r="H9" s="4"/>
    </row>
    <row r="10" spans="1:8">
      <c r="A10" s="2">
        <v>42277</v>
      </c>
      <c r="B10" s="4">
        <v>1.0177237053991444</v>
      </c>
      <c r="C10" s="4">
        <v>0.51358636262008739</v>
      </c>
      <c r="E10" s="32"/>
      <c r="F10" s="32"/>
      <c r="G10" s="4"/>
      <c r="H10" s="4"/>
    </row>
    <row r="11" spans="1:8">
      <c r="A11" s="2">
        <v>42369</v>
      </c>
      <c r="B11" s="4">
        <v>1.0555321522858303</v>
      </c>
      <c r="C11" s="4">
        <v>0.42193563814829488</v>
      </c>
      <c r="E11" s="32"/>
      <c r="F11" s="32"/>
      <c r="G11" s="4"/>
      <c r="H11" s="4"/>
    </row>
    <row r="12" spans="1:8">
      <c r="A12" s="2">
        <v>42460</v>
      </c>
      <c r="B12" s="4">
        <v>0.96641613791939185</v>
      </c>
      <c r="C12" s="4">
        <v>0.41976616125307087</v>
      </c>
      <c r="E12" s="32"/>
      <c r="F12" s="32"/>
      <c r="G12" s="4"/>
      <c r="H12" s="4"/>
    </row>
    <row r="13" spans="1:8">
      <c r="A13" s="2">
        <v>42551</v>
      </c>
      <c r="B13" s="4">
        <v>0.98942446004864015</v>
      </c>
      <c r="C13" s="4">
        <v>0.41849578272045751</v>
      </c>
      <c r="E13" s="32"/>
      <c r="F13" s="32"/>
      <c r="G13" s="4"/>
      <c r="H13" s="4"/>
    </row>
    <row r="14" spans="1:8">
      <c r="A14" s="2">
        <v>42643</v>
      </c>
      <c r="B14" s="4">
        <v>1.0203901962033701</v>
      </c>
      <c r="C14" s="4">
        <v>0.40636706609438372</v>
      </c>
      <c r="E14" s="32"/>
      <c r="F14" s="32"/>
      <c r="G14" s="4"/>
      <c r="H14" s="4"/>
    </row>
    <row r="15" spans="1:8">
      <c r="A15" s="2">
        <v>42735</v>
      </c>
      <c r="B15" s="4">
        <v>1.0506190466124197</v>
      </c>
      <c r="C15" s="4">
        <v>0.36305175944466567</v>
      </c>
      <c r="E15" s="32"/>
      <c r="F15" s="32"/>
      <c r="G15" s="4"/>
      <c r="H15" s="4"/>
    </row>
    <row r="16" spans="1:8">
      <c r="A16" s="2">
        <v>42825</v>
      </c>
      <c r="B16" s="4">
        <v>1.0852443956262834</v>
      </c>
      <c r="C16" s="4">
        <v>0.32978625302035736</v>
      </c>
      <c r="E16" s="32"/>
      <c r="F16" s="32"/>
      <c r="G16" s="4"/>
      <c r="H16" s="4"/>
    </row>
    <row r="17" spans="1:8">
      <c r="A17" s="2">
        <v>42916</v>
      </c>
      <c r="B17" s="4">
        <v>1.0846629944331236</v>
      </c>
      <c r="C17" s="4">
        <v>0.34231208131705737</v>
      </c>
      <c r="E17" s="32"/>
      <c r="F17" s="32"/>
      <c r="G17" s="4"/>
      <c r="H17" s="4"/>
    </row>
    <row r="18" spans="1:8">
      <c r="A18" s="2">
        <v>43008</v>
      </c>
      <c r="B18" s="4">
        <v>1.0816760018876963</v>
      </c>
      <c r="C18" s="4">
        <v>0.32986215820977438</v>
      </c>
      <c r="E18" s="32"/>
      <c r="F18" s="32"/>
      <c r="G18" s="4"/>
      <c r="H18" s="4"/>
    </row>
    <row r="19" spans="1:8">
      <c r="A19" s="2">
        <v>43100</v>
      </c>
      <c r="B19" s="4">
        <v>1.0383735608210032</v>
      </c>
      <c r="C19" s="4">
        <v>0.32914990115095061</v>
      </c>
      <c r="E19" s="32"/>
      <c r="F19" s="32"/>
      <c r="G19" s="4"/>
      <c r="H19" s="4"/>
    </row>
    <row r="20" spans="1:8">
      <c r="A20" s="2">
        <v>43190</v>
      </c>
      <c r="B20" s="4">
        <v>1.0800341531464386</v>
      </c>
      <c r="C20" s="4">
        <v>0.2852177063094562</v>
      </c>
      <c r="E20" s="32"/>
      <c r="F20" s="32"/>
      <c r="G20" s="4"/>
      <c r="H20" s="4"/>
    </row>
    <row r="21" spans="1:8">
      <c r="A21" s="2">
        <v>43281</v>
      </c>
      <c r="B21" s="4">
        <v>1.0776856643140127</v>
      </c>
      <c r="C21" s="4">
        <v>0.27654244262986732</v>
      </c>
      <c r="E21" s="32"/>
      <c r="F21" s="32"/>
      <c r="G21" s="4"/>
      <c r="H21" s="4"/>
    </row>
    <row r="22" spans="1:8">
      <c r="A22" s="2">
        <v>43373</v>
      </c>
      <c r="B22" s="4">
        <v>1.079792045084226</v>
      </c>
      <c r="C22" s="4">
        <v>0.27176459959549981</v>
      </c>
      <c r="E22" s="32"/>
      <c r="F22" s="32"/>
      <c r="G22" s="4"/>
      <c r="H22" s="4"/>
    </row>
    <row r="23" spans="1:8">
      <c r="A23" s="2">
        <v>43465</v>
      </c>
      <c r="B23" s="4">
        <v>1.0942970268910641</v>
      </c>
      <c r="C23" s="4">
        <v>0.25060515434389125</v>
      </c>
      <c r="E23" s="32"/>
      <c r="F23" s="32"/>
      <c r="G23" s="4"/>
      <c r="H23" s="4"/>
    </row>
    <row r="24" spans="1:8">
      <c r="A24" s="2">
        <v>43555</v>
      </c>
      <c r="B24" s="4">
        <v>1.0541297820173794</v>
      </c>
      <c r="C24" s="4">
        <v>0.24722218188758513</v>
      </c>
      <c r="E24" s="32"/>
      <c r="F24" s="32"/>
      <c r="G24" s="4"/>
      <c r="H24" s="4"/>
    </row>
    <row r="25" spans="1:8">
      <c r="A25" s="2">
        <v>43646</v>
      </c>
      <c r="B25" s="4">
        <v>1.0425109451400185</v>
      </c>
      <c r="C25" s="4">
        <v>0.29021701323392518</v>
      </c>
      <c r="E25" s="32"/>
      <c r="F25" s="32"/>
      <c r="G25" s="4"/>
      <c r="H25" s="4"/>
    </row>
    <row r="26" spans="1:8">
      <c r="A26" s="2">
        <v>43738</v>
      </c>
      <c r="B26" s="4">
        <v>1.0510778570473798</v>
      </c>
      <c r="C26" s="4">
        <v>0.26748365891687859</v>
      </c>
      <c r="E26" s="32"/>
      <c r="F26" s="32"/>
      <c r="G26" s="4"/>
      <c r="H26" s="4"/>
    </row>
    <row r="27" spans="1:8">
      <c r="A27" s="2">
        <v>43830</v>
      </c>
      <c r="B27" s="4">
        <v>1.0537147328624088</v>
      </c>
      <c r="C27" s="4">
        <v>0.27860356807807479</v>
      </c>
      <c r="E27" s="32"/>
      <c r="F27" s="32"/>
      <c r="G27" s="4"/>
      <c r="H27" s="4"/>
    </row>
    <row r="28" spans="1:8">
      <c r="A28" s="2">
        <v>43921</v>
      </c>
      <c r="B28" s="4">
        <v>1.0122889423035328</v>
      </c>
      <c r="C28" s="4">
        <v>0.27690919796666319</v>
      </c>
      <c r="E28" s="32"/>
      <c r="F28" s="32"/>
      <c r="G28" s="4"/>
      <c r="H28" s="4"/>
    </row>
    <row r="29" spans="1:8">
      <c r="A29" s="2">
        <v>44012</v>
      </c>
      <c r="B29" s="4">
        <v>1.0620502713791389</v>
      </c>
      <c r="C29" s="4">
        <v>0.26866804621184892</v>
      </c>
      <c r="E29" s="32"/>
      <c r="F29" s="32"/>
      <c r="G29" s="4"/>
      <c r="H29" s="4"/>
    </row>
    <row r="30" spans="1:8">
      <c r="A30" s="2">
        <v>44104</v>
      </c>
      <c r="B30" s="4">
        <v>1.0648044368643472</v>
      </c>
      <c r="C30" s="4">
        <v>0.26256864474779723</v>
      </c>
      <c r="E30" s="32"/>
      <c r="F30" s="32"/>
      <c r="G30" s="4"/>
      <c r="H30" s="4"/>
    </row>
    <row r="31" spans="1:8">
      <c r="A31" s="2">
        <v>44196</v>
      </c>
      <c r="B31" s="4">
        <v>1.0789847564931201</v>
      </c>
      <c r="C31" s="4">
        <v>0.28680426271938742</v>
      </c>
      <c r="E31" s="32"/>
      <c r="F31" s="32"/>
      <c r="G31" s="4"/>
      <c r="H31" s="4"/>
    </row>
    <row r="32" spans="1:8">
      <c r="A32" s="2">
        <v>44286</v>
      </c>
      <c r="B32" s="4">
        <v>1.0685986287237257</v>
      </c>
      <c r="C32" s="4">
        <v>0.29475485405113333</v>
      </c>
      <c r="E32" s="32"/>
      <c r="F32" s="32"/>
      <c r="G32" s="4"/>
      <c r="H32" s="4"/>
    </row>
    <row r="33" spans="1:8">
      <c r="A33" s="2">
        <v>44377</v>
      </c>
      <c r="B33" s="4">
        <v>1.044967693864336</v>
      </c>
      <c r="C33" s="4">
        <v>0.28398340379981668</v>
      </c>
      <c r="E33" s="32"/>
      <c r="F33" s="32"/>
      <c r="G33" s="4"/>
      <c r="H33" s="4"/>
    </row>
    <row r="34" spans="1:8">
      <c r="A34" s="2">
        <v>44469</v>
      </c>
      <c r="B34" s="4">
        <v>1.0337089312480463</v>
      </c>
      <c r="C34" s="4">
        <v>0.30581874554820299</v>
      </c>
      <c r="E34" s="32"/>
      <c r="F34" s="32"/>
      <c r="G34" s="4"/>
      <c r="H34" s="4"/>
    </row>
    <row r="35" spans="1:8">
      <c r="A35" s="2">
        <v>44561</v>
      </c>
      <c r="B35" s="4">
        <v>1.032237656421386</v>
      </c>
      <c r="C35" s="4">
        <v>0.27784243481868709</v>
      </c>
      <c r="E35" s="32"/>
      <c r="F35" s="32"/>
      <c r="G35" s="4"/>
      <c r="H35" s="4"/>
    </row>
    <row r="36" spans="1:8">
      <c r="A36" s="2">
        <v>44651</v>
      </c>
      <c r="B36" s="4">
        <v>0.97654662860324104</v>
      </c>
      <c r="C36" s="4">
        <v>0.2628845582538058</v>
      </c>
      <c r="E36" s="32"/>
      <c r="F36" s="32"/>
      <c r="G36" s="4"/>
      <c r="H36" s="4"/>
    </row>
    <row r="37" spans="1:8">
      <c r="A37" s="2">
        <v>44742</v>
      </c>
      <c r="B37" s="4">
        <v>0.95335616037857607</v>
      </c>
      <c r="C37" s="4">
        <v>0.25138329150568284</v>
      </c>
      <c r="E37" s="32"/>
      <c r="F37" s="32"/>
      <c r="G37" s="4"/>
      <c r="H3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7"/>
  <sheetViews>
    <sheetView workbookViewId="0">
      <selection activeCell="B5" sqref="B5"/>
    </sheetView>
  </sheetViews>
  <sheetFormatPr defaultRowHeight="14.4"/>
  <cols>
    <col min="1" max="1" width="22.5546875" customWidth="1"/>
    <col min="2" max="3" width="18.109375" customWidth="1"/>
    <col min="5" max="5" width="12" bestFit="1" customWidth="1"/>
  </cols>
  <sheetData>
    <row r="1" spans="1:12">
      <c r="A1" s="1" t="s">
        <v>0</v>
      </c>
      <c r="B1" t="s">
        <v>80</v>
      </c>
    </row>
    <row r="2" spans="1:12">
      <c r="A2" s="1" t="s">
        <v>1</v>
      </c>
      <c r="B2" t="s">
        <v>4</v>
      </c>
    </row>
    <row r="3" spans="1:12">
      <c r="A3" s="1" t="s">
        <v>2</v>
      </c>
      <c r="B3" t="s">
        <v>16</v>
      </c>
    </row>
    <row r="4" spans="1:12">
      <c r="A4" s="1" t="s">
        <v>3</v>
      </c>
      <c r="B4" t="s">
        <v>100</v>
      </c>
    </row>
    <row r="7" spans="1:12">
      <c r="A7" s="3"/>
      <c r="B7" s="5" t="s">
        <v>10</v>
      </c>
      <c r="C7" s="27"/>
    </row>
    <row r="8" spans="1:12">
      <c r="A8" s="2" t="s">
        <v>67</v>
      </c>
      <c r="B8" s="7">
        <v>0.71511815953114111</v>
      </c>
      <c r="C8" s="7"/>
      <c r="F8" s="39"/>
      <c r="G8" s="39"/>
      <c r="H8" s="39"/>
      <c r="I8" s="39"/>
      <c r="J8" s="39"/>
      <c r="K8" s="39"/>
      <c r="L8" s="39"/>
    </row>
    <row r="9" spans="1:12">
      <c r="A9" s="2" t="s">
        <v>68</v>
      </c>
      <c r="B9" s="37">
        <v>3.4581533844294646E-2</v>
      </c>
      <c r="C9" s="7"/>
      <c r="D9" s="32"/>
      <c r="E9" s="27"/>
      <c r="F9" s="27"/>
    </row>
    <row r="10" spans="1:12">
      <c r="A10" s="2" t="s">
        <v>56</v>
      </c>
      <c r="B10" s="7">
        <v>4.3833677683146532E-3</v>
      </c>
      <c r="C10" s="7"/>
      <c r="D10" s="32"/>
      <c r="E10" s="27"/>
      <c r="F10" s="39"/>
    </row>
    <row r="11" spans="1:12">
      <c r="A11" s="2" t="s">
        <v>94</v>
      </c>
      <c r="B11" s="37">
        <v>0.12963469338019898</v>
      </c>
      <c r="C11" s="7"/>
      <c r="D11" s="32"/>
      <c r="E11" s="27"/>
      <c r="F11" s="39"/>
    </row>
    <row r="12" spans="1:12">
      <c r="A12" s="2" t="s">
        <v>70</v>
      </c>
      <c r="B12" s="7">
        <v>5.0595586777926048E-2</v>
      </c>
      <c r="C12" s="7"/>
      <c r="D12" s="32"/>
      <c r="E12" s="27"/>
      <c r="F12" s="39"/>
    </row>
    <row r="13" spans="1:12">
      <c r="A13" s="2" t="s">
        <v>69</v>
      </c>
      <c r="B13" s="7">
        <v>6.5031750673571875E-3</v>
      </c>
      <c r="C13" s="7"/>
      <c r="D13" s="32"/>
      <c r="E13" s="27"/>
      <c r="F13" s="39"/>
    </row>
    <row r="14" spans="1:12">
      <c r="A14" s="2" t="s">
        <v>71</v>
      </c>
      <c r="B14" s="7">
        <v>5.9183483630767357E-2</v>
      </c>
      <c r="C14" s="7"/>
      <c r="D14" s="32"/>
      <c r="E14" s="27"/>
      <c r="F14" s="39"/>
    </row>
    <row r="15" spans="1:12">
      <c r="A15" s="6" t="s">
        <v>12</v>
      </c>
      <c r="B15" s="30">
        <f>SUM(B8:B14)</f>
        <v>0.99999999999999989</v>
      </c>
      <c r="C15" s="7"/>
      <c r="D15" s="32"/>
      <c r="F15" s="39"/>
    </row>
    <row r="16" spans="1:12">
      <c r="A16" s="2"/>
      <c r="B16" s="4"/>
      <c r="C16" s="4"/>
      <c r="F16" s="39"/>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row r="27" spans="1:3">
      <c r="B27" t="s">
        <v>66</v>
      </c>
    </row>
  </sheetData>
  <sortState xmlns:xlrd2="http://schemas.microsoft.com/office/spreadsheetml/2017/richdata2" ref="A9:B14">
    <sortCondition ref="A8:A14"/>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37"/>
  <sheetViews>
    <sheetView workbookViewId="0">
      <selection activeCell="B2" sqref="B2"/>
    </sheetView>
  </sheetViews>
  <sheetFormatPr defaultRowHeight="14.4"/>
  <cols>
    <col min="1" max="1" width="10" customWidth="1"/>
    <col min="2" max="2" width="20.5546875" customWidth="1"/>
    <col min="3" max="4" width="20.33203125" customWidth="1"/>
    <col min="5" max="5" width="9.5546875" bestFit="1" customWidth="1"/>
    <col min="7" max="7" width="10.88671875" bestFit="1" customWidth="1"/>
  </cols>
  <sheetData>
    <row r="1" spans="1:17">
      <c r="A1" s="1" t="s">
        <v>0</v>
      </c>
      <c r="B1" t="s">
        <v>81</v>
      </c>
    </row>
    <row r="2" spans="1:17">
      <c r="A2" s="1" t="s">
        <v>1</v>
      </c>
      <c r="B2" t="s">
        <v>13</v>
      </c>
    </row>
    <row r="3" spans="1:17">
      <c r="A3" s="1" t="s">
        <v>2</v>
      </c>
      <c r="B3" t="s">
        <v>9</v>
      </c>
    </row>
    <row r="4" spans="1:17">
      <c r="A4" s="1" t="s">
        <v>3</v>
      </c>
      <c r="B4" t="s">
        <v>24</v>
      </c>
    </row>
    <row r="7" spans="1:17">
      <c r="A7" s="3"/>
      <c r="B7" s="5" t="s">
        <v>23</v>
      </c>
      <c r="C7" s="5" t="s">
        <v>14</v>
      </c>
      <c r="D7" s="5" t="s">
        <v>15</v>
      </c>
      <c r="E7" s="5" t="s">
        <v>60</v>
      </c>
    </row>
    <row r="8" spans="1:17">
      <c r="A8" s="2">
        <v>42094</v>
      </c>
      <c r="B8" s="12">
        <v>549.19397429887977</v>
      </c>
      <c r="C8" s="12">
        <v>436.18988686381994</v>
      </c>
      <c r="D8" s="12">
        <v>113.0040874350599</v>
      </c>
      <c r="E8" s="12">
        <v>11.024816813174899</v>
      </c>
      <c r="G8" s="32"/>
      <c r="H8" s="32"/>
      <c r="J8" s="13"/>
      <c r="M8" s="13"/>
      <c r="O8" s="27"/>
      <c r="P8" s="27"/>
      <c r="Q8" s="27"/>
    </row>
    <row r="9" spans="1:17">
      <c r="A9" s="2">
        <v>42185</v>
      </c>
      <c r="B9" s="12">
        <v>567.27353476995995</v>
      </c>
      <c r="C9" s="12">
        <v>450.95597080552989</v>
      </c>
      <c r="D9" s="12">
        <v>116.31756396442999</v>
      </c>
      <c r="E9" s="12">
        <v>12.3692362835382</v>
      </c>
      <c r="G9" s="32"/>
      <c r="H9" s="32"/>
      <c r="J9" s="13"/>
      <c r="M9" s="13"/>
      <c r="N9" s="27"/>
      <c r="O9" s="27"/>
      <c r="P9" s="27"/>
      <c r="Q9" s="27"/>
    </row>
    <row r="10" spans="1:17">
      <c r="A10" s="2">
        <v>42277</v>
      </c>
      <c r="B10" s="12">
        <v>589.68489714032307</v>
      </c>
      <c r="C10" s="12">
        <v>496.40167792038739</v>
      </c>
      <c r="D10" s="12">
        <v>93.283219219935702</v>
      </c>
      <c r="E10" s="12">
        <v>12.563310871957501</v>
      </c>
      <c r="G10" s="32"/>
      <c r="H10" s="32"/>
      <c r="J10" s="13"/>
      <c r="M10" s="13"/>
      <c r="N10" s="27"/>
      <c r="O10" s="27"/>
      <c r="P10" s="27"/>
      <c r="Q10" s="27"/>
    </row>
    <row r="11" spans="1:17">
      <c r="A11" s="2">
        <v>42369</v>
      </c>
      <c r="B11" s="12">
        <v>610.42821573317792</v>
      </c>
      <c r="C11" s="12">
        <v>514.75081914399868</v>
      </c>
      <c r="D11" s="12">
        <v>95.677396589179295</v>
      </c>
      <c r="E11" s="12">
        <v>12.493346702775799</v>
      </c>
      <c r="G11" s="32"/>
      <c r="H11" s="32"/>
      <c r="J11" s="13"/>
      <c r="M11" s="13"/>
      <c r="N11" s="27"/>
      <c r="O11" s="27"/>
      <c r="P11" s="27"/>
      <c r="Q11" s="27"/>
    </row>
    <row r="12" spans="1:17">
      <c r="A12" s="2">
        <v>42460</v>
      </c>
      <c r="B12" s="12">
        <v>620.04310147968522</v>
      </c>
      <c r="C12" s="12">
        <v>524.41727284567139</v>
      </c>
      <c r="D12" s="12">
        <v>95.6258286340137</v>
      </c>
      <c r="E12" s="12">
        <v>12.4869990113688</v>
      </c>
      <c r="G12" s="32"/>
      <c r="H12" s="32"/>
      <c r="J12" s="13"/>
      <c r="M12" s="13"/>
      <c r="N12" s="27"/>
      <c r="O12" s="27"/>
      <c r="P12" s="27"/>
      <c r="Q12" s="27"/>
    </row>
    <row r="13" spans="1:17">
      <c r="A13" s="2">
        <v>42551</v>
      </c>
      <c r="B13" s="12">
        <v>635.8867319782039</v>
      </c>
      <c r="C13" s="12">
        <v>538.85885282892571</v>
      </c>
      <c r="D13" s="12">
        <v>97.027879149278093</v>
      </c>
      <c r="E13" s="12">
        <v>12.801544769304899</v>
      </c>
      <c r="G13" s="32"/>
      <c r="H13" s="32"/>
      <c r="J13" s="13"/>
      <c r="M13" s="13"/>
      <c r="N13" s="27"/>
      <c r="O13" s="27"/>
      <c r="P13" s="27"/>
      <c r="Q13" s="27"/>
    </row>
    <row r="14" spans="1:17">
      <c r="A14" s="2">
        <v>42643</v>
      </c>
      <c r="B14" s="12">
        <v>646.91425559564436</v>
      </c>
      <c r="C14" s="12">
        <v>549.26671269077133</v>
      </c>
      <c r="D14" s="12">
        <v>97.647542904873006</v>
      </c>
      <c r="E14" s="12">
        <v>13.1213826760315</v>
      </c>
      <c r="G14" s="32"/>
      <c r="H14" s="32"/>
      <c r="J14" s="14"/>
      <c r="M14" s="13"/>
      <c r="N14" s="27"/>
      <c r="O14" s="27"/>
      <c r="P14" s="27"/>
      <c r="Q14" s="27"/>
    </row>
    <row r="15" spans="1:17">
      <c r="A15" s="2">
        <v>42735</v>
      </c>
      <c r="B15" s="12">
        <v>645.25902872164806</v>
      </c>
      <c r="C15" s="12">
        <v>547.71673114411192</v>
      </c>
      <c r="D15" s="12">
        <v>97.542297577536317</v>
      </c>
      <c r="E15" s="12">
        <v>12.8115320706064</v>
      </c>
      <c r="G15" s="32"/>
      <c r="H15" s="32"/>
      <c r="J15" s="14"/>
      <c r="M15" s="13"/>
      <c r="N15" s="27"/>
      <c r="O15" s="27"/>
      <c r="P15" s="27"/>
      <c r="Q15" s="27"/>
    </row>
    <row r="16" spans="1:17">
      <c r="A16" s="2">
        <v>42825</v>
      </c>
      <c r="B16" s="12">
        <v>663.47406973012232</v>
      </c>
      <c r="C16" s="12">
        <v>565.25813239651404</v>
      </c>
      <c r="D16" s="12">
        <v>98.215937333608196</v>
      </c>
      <c r="E16" s="12">
        <v>12.926431830502299</v>
      </c>
      <c r="G16" s="32"/>
      <c r="H16" s="32"/>
      <c r="J16" s="14"/>
      <c r="M16" s="13"/>
      <c r="N16" s="27"/>
      <c r="O16" s="27"/>
      <c r="P16" s="27"/>
      <c r="Q16" s="27"/>
    </row>
    <row r="17" spans="1:17">
      <c r="A17" s="2">
        <v>42916</v>
      </c>
      <c r="B17" s="12">
        <v>685.17776867514613</v>
      </c>
      <c r="C17" s="12">
        <v>584.90046084051335</v>
      </c>
      <c r="D17" s="12">
        <v>100.27730783463269</v>
      </c>
      <c r="E17" s="12">
        <v>13.336129832844101</v>
      </c>
      <c r="G17" s="32"/>
      <c r="H17" s="32"/>
      <c r="J17" s="14"/>
      <c r="M17" s="13"/>
      <c r="N17" s="27"/>
      <c r="O17" s="27"/>
      <c r="P17" s="27"/>
      <c r="Q17" s="27"/>
    </row>
    <row r="18" spans="1:17">
      <c r="A18" s="2">
        <v>43008</v>
      </c>
      <c r="B18" s="12">
        <v>702.7207367892853</v>
      </c>
      <c r="C18" s="12">
        <v>602.96309242010761</v>
      </c>
      <c r="D18" s="12">
        <v>99.757644369177612</v>
      </c>
      <c r="E18" s="12">
        <v>13.357396883278302</v>
      </c>
      <c r="G18" s="32"/>
      <c r="H18" s="32"/>
      <c r="J18" s="14"/>
      <c r="M18" s="13"/>
      <c r="N18" s="27"/>
      <c r="O18" s="27"/>
      <c r="P18" s="27"/>
      <c r="Q18" s="27"/>
    </row>
    <row r="19" spans="1:17">
      <c r="A19" s="2">
        <v>43100</v>
      </c>
      <c r="B19" s="12">
        <v>722.78587880133568</v>
      </c>
      <c r="C19" s="12">
        <v>623.70067003681811</v>
      </c>
      <c r="D19" s="12">
        <v>99.085208764517603</v>
      </c>
      <c r="E19" s="12">
        <v>13.222582061307699</v>
      </c>
      <c r="G19" s="32"/>
      <c r="H19" s="32"/>
      <c r="J19" s="14"/>
      <c r="M19" s="13"/>
      <c r="N19" s="27"/>
      <c r="O19" s="27"/>
      <c r="P19" s="27"/>
      <c r="Q19" s="27"/>
    </row>
    <row r="20" spans="1:17">
      <c r="A20" s="2">
        <v>43190</v>
      </c>
      <c r="B20" s="12">
        <v>738.98468428876765</v>
      </c>
      <c r="C20" s="12">
        <v>639.50644966955974</v>
      </c>
      <c r="D20" s="12">
        <v>99.478234619207996</v>
      </c>
      <c r="E20" s="12">
        <v>13.374037002258301</v>
      </c>
      <c r="G20" s="32"/>
      <c r="H20" s="32"/>
      <c r="J20" s="14"/>
      <c r="M20" s="13"/>
      <c r="N20" s="27"/>
      <c r="O20" s="27"/>
      <c r="P20" s="27"/>
      <c r="Q20" s="27"/>
    </row>
    <row r="21" spans="1:17">
      <c r="A21" s="2">
        <v>43281</v>
      </c>
      <c r="B21" s="12">
        <v>753.86303694966625</v>
      </c>
      <c r="C21" s="12">
        <v>653.04653669930246</v>
      </c>
      <c r="D21" s="12">
        <v>100.8165002503637</v>
      </c>
      <c r="E21" s="12">
        <v>13.470801171861799</v>
      </c>
      <c r="G21" s="32"/>
      <c r="H21" s="32"/>
      <c r="J21" s="14"/>
      <c r="M21" s="13"/>
      <c r="N21" s="27"/>
      <c r="O21" s="27"/>
      <c r="P21" s="27"/>
      <c r="Q21" s="27"/>
    </row>
    <row r="22" spans="1:17">
      <c r="A22" s="2">
        <v>43373</v>
      </c>
      <c r="B22" s="12">
        <v>767.40201338854911</v>
      </c>
      <c r="C22" s="12">
        <v>666.92322720473726</v>
      </c>
      <c r="D22" s="12">
        <v>100.47878618381159</v>
      </c>
      <c r="E22" s="12">
        <v>13.516421273676199</v>
      </c>
      <c r="G22" s="32"/>
      <c r="J22" s="14"/>
      <c r="M22" s="13"/>
      <c r="N22" s="27"/>
      <c r="O22" s="27"/>
      <c r="P22" s="27"/>
      <c r="Q22" s="27"/>
    </row>
    <row r="23" spans="1:17">
      <c r="A23" s="2">
        <v>43465</v>
      </c>
      <c r="B23" s="12">
        <v>782.25977221537016</v>
      </c>
      <c r="C23" s="12">
        <v>682.81463667472019</v>
      </c>
      <c r="D23" s="12">
        <v>99.4451355406499</v>
      </c>
      <c r="E23" s="12">
        <v>13.203522716969502</v>
      </c>
      <c r="G23" s="32"/>
      <c r="H23" s="32"/>
      <c r="J23" s="14"/>
      <c r="M23" s="13"/>
      <c r="N23" s="27"/>
      <c r="O23" s="27"/>
      <c r="P23" s="27"/>
      <c r="Q23" s="27"/>
    </row>
    <row r="24" spans="1:17">
      <c r="A24" s="2">
        <v>43555</v>
      </c>
      <c r="B24" s="12">
        <v>792.88651995644955</v>
      </c>
      <c r="C24" s="12">
        <v>691.88507925758302</v>
      </c>
      <c r="D24" s="12">
        <v>101.0014406988666</v>
      </c>
      <c r="E24" s="12">
        <v>12.504100460001101</v>
      </c>
      <c r="G24" s="32"/>
      <c r="H24" s="32"/>
      <c r="J24" s="14"/>
      <c r="M24" s="13"/>
      <c r="N24" s="27"/>
      <c r="O24" s="27"/>
      <c r="P24" s="27"/>
      <c r="Q24" s="27"/>
    </row>
    <row r="25" spans="1:17">
      <c r="A25" s="2">
        <v>43646</v>
      </c>
      <c r="B25" s="12">
        <v>810.50273637927251</v>
      </c>
      <c r="C25" s="12">
        <v>708.72991619989705</v>
      </c>
      <c r="D25" s="12">
        <v>101.7728201793753</v>
      </c>
      <c r="E25" s="12">
        <v>13.218980953337601</v>
      </c>
      <c r="G25" s="32"/>
      <c r="H25" s="32"/>
      <c r="J25" s="14"/>
      <c r="M25" s="13"/>
      <c r="N25" s="27"/>
      <c r="O25" s="27"/>
      <c r="P25" s="27"/>
      <c r="Q25" s="27"/>
    </row>
    <row r="26" spans="1:17">
      <c r="A26" s="2">
        <v>43738</v>
      </c>
      <c r="B26" s="12">
        <v>824.39598331572427</v>
      </c>
      <c r="C26" s="9">
        <v>721.49151517889356</v>
      </c>
      <c r="D26" s="9">
        <v>102.9044681368306</v>
      </c>
      <c r="E26" s="9">
        <v>13.265232462338801</v>
      </c>
      <c r="G26" s="32"/>
      <c r="H26" s="32"/>
      <c r="N26" s="27"/>
      <c r="O26" s="27"/>
      <c r="P26" s="27"/>
      <c r="Q26" s="27"/>
    </row>
    <row r="27" spans="1:17">
      <c r="A27" s="2">
        <v>43830</v>
      </c>
      <c r="B27" s="12">
        <v>838.32569195092435</v>
      </c>
      <c r="C27" s="9">
        <v>733.74870985833547</v>
      </c>
      <c r="D27" s="9">
        <v>104.57698209258889</v>
      </c>
      <c r="E27" s="9">
        <v>13.052539231228398</v>
      </c>
      <c r="G27" s="32"/>
      <c r="H27" s="32"/>
      <c r="N27" s="27"/>
      <c r="O27" s="27"/>
      <c r="P27" s="27"/>
      <c r="Q27" s="27"/>
    </row>
    <row r="28" spans="1:17">
      <c r="A28" s="2">
        <v>43921</v>
      </c>
      <c r="B28" s="12">
        <v>852.60392980383403</v>
      </c>
      <c r="C28" s="20">
        <v>745.99300414651145</v>
      </c>
      <c r="D28" s="9">
        <v>106.6109256573224</v>
      </c>
      <c r="E28" s="9">
        <v>12.886237195437896</v>
      </c>
      <c r="G28" s="32"/>
      <c r="H28" s="32"/>
      <c r="N28" s="27"/>
      <c r="O28" s="27"/>
      <c r="P28" s="27"/>
      <c r="Q28" s="27"/>
    </row>
    <row r="29" spans="1:17">
      <c r="A29" s="2">
        <v>44012</v>
      </c>
      <c r="B29" s="12">
        <v>872.93206478878267</v>
      </c>
      <c r="C29" s="28">
        <v>758.81935589173952</v>
      </c>
      <c r="D29" s="28">
        <v>114.11270889704319</v>
      </c>
      <c r="E29" s="28">
        <v>13.351992080628799</v>
      </c>
      <c r="G29" s="32"/>
      <c r="H29" s="32"/>
      <c r="N29" s="27"/>
      <c r="O29" s="27"/>
      <c r="P29" s="27"/>
      <c r="Q29" s="27"/>
    </row>
    <row r="30" spans="1:17">
      <c r="A30" s="2">
        <v>44104</v>
      </c>
      <c r="B30" s="12">
        <v>892.33193299187315</v>
      </c>
      <c r="C30" s="28">
        <v>771.8242203660393</v>
      </c>
      <c r="D30" s="28">
        <v>120.5077126258339</v>
      </c>
      <c r="E30" s="28">
        <v>13.420475310144303</v>
      </c>
      <c r="G30" s="32"/>
      <c r="H30" s="32"/>
      <c r="N30" s="27"/>
      <c r="O30" s="27"/>
      <c r="P30" s="27"/>
      <c r="Q30" s="27"/>
    </row>
    <row r="31" spans="1:17">
      <c r="A31" s="2">
        <v>44196</v>
      </c>
      <c r="B31" s="12">
        <v>915.55707557273547</v>
      </c>
      <c r="C31" s="28">
        <v>790.18627573461424</v>
      </c>
      <c r="D31" s="28">
        <v>125.37079983812129</v>
      </c>
      <c r="E31" s="28">
        <v>13.177323255565701</v>
      </c>
      <c r="G31" s="32"/>
      <c r="H31" s="32"/>
      <c r="N31" s="27"/>
      <c r="O31" s="27"/>
      <c r="P31" s="27"/>
      <c r="Q31" s="27"/>
    </row>
    <row r="32" spans="1:17">
      <c r="A32" s="2">
        <v>44286</v>
      </c>
      <c r="B32" s="12">
        <v>934.99983720953207</v>
      </c>
      <c r="C32" s="29">
        <v>805.64556543368406</v>
      </c>
      <c r="D32" s="29">
        <v>129.35427177584799</v>
      </c>
      <c r="E32" s="29">
        <v>12.4156252419082</v>
      </c>
      <c r="G32" s="32"/>
      <c r="H32" s="32"/>
      <c r="N32" s="27"/>
      <c r="O32" s="27"/>
      <c r="P32" s="27"/>
      <c r="Q32" s="27"/>
    </row>
    <row r="33" spans="1:17">
      <c r="A33" s="2">
        <v>44377</v>
      </c>
      <c r="B33" s="12">
        <v>955.84049011050206</v>
      </c>
      <c r="C33" s="29">
        <v>821.49866280487049</v>
      </c>
      <c r="D33" s="29">
        <v>134.3418273056316</v>
      </c>
      <c r="E33" s="29">
        <v>12.521989022515401</v>
      </c>
      <c r="G33" s="32"/>
      <c r="H33" s="32"/>
      <c r="N33" s="27"/>
      <c r="O33" s="27"/>
      <c r="P33" s="27"/>
      <c r="Q33" s="27"/>
    </row>
    <row r="34" spans="1:17">
      <c r="A34" s="2">
        <v>44469</v>
      </c>
      <c r="B34" s="29">
        <v>974.29851934463431</v>
      </c>
      <c r="C34" s="29">
        <v>835.88181117042643</v>
      </c>
      <c r="D34" s="29">
        <v>138.41670817420788</v>
      </c>
      <c r="E34" s="29">
        <v>12.300658014720298</v>
      </c>
      <c r="G34" s="32"/>
      <c r="H34" s="32"/>
    </row>
    <row r="35" spans="1:17">
      <c r="A35" s="2">
        <v>44561</v>
      </c>
      <c r="B35" s="56">
        <v>1000.5747518757961</v>
      </c>
      <c r="C35" s="56">
        <v>853.05167445189284</v>
      </c>
      <c r="D35" s="56">
        <v>147.52307742390329</v>
      </c>
      <c r="E35" s="56">
        <v>11.873233222954399</v>
      </c>
      <c r="G35" s="32"/>
      <c r="H35" s="32"/>
    </row>
    <row r="36" spans="1:17">
      <c r="A36" s="2">
        <v>44651</v>
      </c>
      <c r="B36" s="56">
        <v>1032.35101414305</v>
      </c>
      <c r="C36" s="56">
        <v>878.67742671880035</v>
      </c>
      <c r="D36" s="56">
        <v>153.67358742424989</v>
      </c>
      <c r="E36" s="56">
        <v>11.7144306347859</v>
      </c>
      <c r="G36" s="32"/>
      <c r="H36" s="32"/>
    </row>
    <row r="37" spans="1:17">
      <c r="A37" s="2">
        <v>44742</v>
      </c>
      <c r="B37" s="56">
        <v>1057.7740269401684</v>
      </c>
      <c r="C37" s="56">
        <v>896.19419720401072</v>
      </c>
      <c r="D37" s="56">
        <v>161.57982973615751</v>
      </c>
      <c r="E37" s="56">
        <v>12.028849716931001</v>
      </c>
      <c r="G37" s="32"/>
      <c r="H37" s="3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39"/>
  <sheetViews>
    <sheetView workbookViewId="0">
      <selection activeCell="H12" sqref="H12"/>
    </sheetView>
  </sheetViews>
  <sheetFormatPr defaultRowHeight="14.4"/>
  <cols>
    <col min="1" max="1" width="10" customWidth="1"/>
    <col min="2" max="2" width="20.5546875" customWidth="1"/>
    <col min="3" max="3" width="11.5546875" bestFit="1" customWidth="1"/>
    <col min="6" max="6" width="10.88671875" customWidth="1"/>
  </cols>
  <sheetData>
    <row r="1" spans="1:29">
      <c r="A1" s="1" t="s">
        <v>0</v>
      </c>
      <c r="B1" t="s">
        <v>119</v>
      </c>
    </row>
    <row r="2" spans="1:29">
      <c r="A2" s="1" t="s">
        <v>1</v>
      </c>
      <c r="B2" t="s">
        <v>4</v>
      </c>
    </row>
    <row r="3" spans="1:29">
      <c r="A3" s="1" t="s">
        <v>2</v>
      </c>
      <c r="B3" t="s">
        <v>9</v>
      </c>
    </row>
    <row r="4" spans="1:29">
      <c r="A4" s="1" t="s">
        <v>3</v>
      </c>
      <c r="B4" t="s">
        <v>42</v>
      </c>
    </row>
    <row r="7" spans="1:29">
      <c r="A7" s="3"/>
      <c r="B7" s="5" t="s">
        <v>26</v>
      </c>
      <c r="C7" s="5" t="s">
        <v>27</v>
      </c>
    </row>
    <row r="8" spans="1:29">
      <c r="A8" s="2">
        <v>42094</v>
      </c>
      <c r="B8" s="9">
        <v>13.373053833983736</v>
      </c>
      <c r="C8" s="29">
        <v>13.373053833983736</v>
      </c>
      <c r="E8" s="32"/>
      <c r="H8" s="42"/>
    </row>
    <row r="9" spans="1:29">
      <c r="A9" s="2">
        <v>42185</v>
      </c>
      <c r="B9" s="28">
        <v>9.031357940334253</v>
      </c>
      <c r="C9" s="29">
        <v>11.202205887158994</v>
      </c>
      <c r="E9" s="32"/>
      <c r="F9" s="32"/>
      <c r="H9" s="52"/>
      <c r="I9" s="41"/>
      <c r="J9" s="27"/>
      <c r="K9" s="27"/>
      <c r="L9" s="27"/>
      <c r="M9" s="27"/>
      <c r="N9" s="27"/>
      <c r="O9" s="27"/>
      <c r="P9" s="27"/>
      <c r="Q9" s="27"/>
      <c r="R9" s="27"/>
      <c r="S9" s="27"/>
      <c r="T9" s="27"/>
      <c r="U9" s="27"/>
      <c r="V9" s="27"/>
      <c r="W9" s="27"/>
      <c r="X9" s="27"/>
      <c r="Y9" s="27"/>
      <c r="Z9" s="27"/>
      <c r="AA9" s="27"/>
      <c r="AB9" s="27"/>
      <c r="AC9" s="27"/>
    </row>
    <row r="10" spans="1:29">
      <c r="A10" s="2">
        <v>42277</v>
      </c>
      <c r="B10" s="28">
        <v>7.3136859348581194</v>
      </c>
      <c r="C10" s="29">
        <v>9.9060325697253688</v>
      </c>
      <c r="E10" s="32"/>
      <c r="F10" s="32"/>
      <c r="H10" s="52"/>
      <c r="I10" s="41"/>
    </row>
    <row r="11" spans="1:29">
      <c r="A11" s="2">
        <v>42369</v>
      </c>
      <c r="B11" s="28">
        <v>6.0445274844713826</v>
      </c>
      <c r="C11" s="29">
        <v>8.9406562984118718</v>
      </c>
      <c r="E11" s="32"/>
      <c r="F11" s="32"/>
      <c r="H11" s="52"/>
      <c r="I11" s="41"/>
    </row>
    <row r="12" spans="1:29">
      <c r="A12" s="2">
        <v>42460</v>
      </c>
      <c r="B12" s="28">
        <v>4.3164433456703843</v>
      </c>
      <c r="C12" s="29">
        <v>6.6765036763335353</v>
      </c>
      <c r="E12" s="32"/>
      <c r="F12" s="32"/>
      <c r="H12" s="52"/>
      <c r="I12" s="41"/>
    </row>
    <row r="13" spans="1:29">
      <c r="A13" s="2">
        <v>42551</v>
      </c>
      <c r="B13" s="28">
        <v>8.0462571515047845</v>
      </c>
      <c r="C13" s="29">
        <v>6.4302284791261677</v>
      </c>
      <c r="E13" s="32"/>
      <c r="F13" s="32"/>
      <c r="G13" s="27"/>
      <c r="H13" s="52"/>
      <c r="I13" s="41"/>
      <c r="J13" s="27"/>
      <c r="K13" s="27"/>
      <c r="L13" s="27"/>
      <c r="M13" s="27"/>
      <c r="N13" s="27"/>
      <c r="O13" s="27"/>
      <c r="P13" s="27"/>
      <c r="Q13" s="27"/>
      <c r="R13" s="27"/>
      <c r="S13" s="27"/>
      <c r="T13" s="27"/>
      <c r="U13" s="27"/>
      <c r="V13" s="27"/>
      <c r="W13" s="27"/>
      <c r="X13" s="27"/>
      <c r="Y13" s="27"/>
      <c r="Z13" s="27"/>
      <c r="AA13" s="27"/>
      <c r="AB13" s="27"/>
    </row>
    <row r="14" spans="1:29">
      <c r="A14" s="2">
        <v>42643</v>
      </c>
      <c r="B14" s="28">
        <v>7.1778649050378771</v>
      </c>
      <c r="C14" s="29">
        <v>6.3962732216711071</v>
      </c>
      <c r="E14" s="32"/>
      <c r="F14" s="32"/>
      <c r="G14" s="27"/>
      <c r="H14" s="52"/>
      <c r="I14" s="41"/>
      <c r="J14" s="27"/>
      <c r="K14" s="27"/>
      <c r="L14" s="27"/>
      <c r="M14" s="27"/>
      <c r="N14" s="27"/>
      <c r="O14" s="27"/>
      <c r="P14" s="27"/>
      <c r="Q14" s="27"/>
      <c r="R14" s="27"/>
      <c r="S14" s="27"/>
      <c r="T14" s="27"/>
      <c r="U14" s="27"/>
      <c r="V14" s="27"/>
      <c r="W14" s="27"/>
      <c r="X14" s="27"/>
      <c r="Y14" s="27"/>
      <c r="Z14" s="27"/>
      <c r="AA14" s="27"/>
      <c r="AB14" s="27"/>
    </row>
    <row r="15" spans="1:29">
      <c r="A15" s="2">
        <v>42735</v>
      </c>
      <c r="B15" s="28">
        <v>5.665325980764452</v>
      </c>
      <c r="C15" s="29">
        <v>6.3014728457443745</v>
      </c>
      <c r="E15" s="32"/>
      <c r="F15" s="32"/>
      <c r="H15" s="52"/>
      <c r="I15" s="41"/>
    </row>
    <row r="16" spans="1:29">
      <c r="A16" s="2">
        <v>42825</v>
      </c>
      <c r="B16" s="28">
        <v>13.414860951360295</v>
      </c>
      <c r="C16" s="29">
        <v>8.576077247166852</v>
      </c>
      <c r="E16" s="32"/>
      <c r="F16" s="32"/>
      <c r="H16" s="52"/>
      <c r="I16" s="41"/>
    </row>
    <row r="17" spans="1:9">
      <c r="A17" s="2">
        <v>42916</v>
      </c>
      <c r="B17" s="28">
        <v>9.2657991014093675</v>
      </c>
      <c r="C17" s="29">
        <v>8.8809627346429991</v>
      </c>
      <c r="E17" s="32"/>
      <c r="F17" s="32"/>
      <c r="H17" s="52"/>
      <c r="I17" s="41"/>
    </row>
    <row r="18" spans="1:9">
      <c r="A18" s="2">
        <v>43008</v>
      </c>
      <c r="B18" s="28">
        <v>7.884837643799127</v>
      </c>
      <c r="C18" s="29">
        <v>9.0577059193333103</v>
      </c>
      <c r="E18" s="32"/>
      <c r="F18" s="32"/>
      <c r="H18" s="52"/>
      <c r="I18" s="41"/>
    </row>
    <row r="19" spans="1:9">
      <c r="A19" s="2">
        <v>43100</v>
      </c>
      <c r="B19" s="28">
        <v>7.0067729137138839</v>
      </c>
      <c r="C19" s="29">
        <v>9.393067652570668</v>
      </c>
      <c r="E19" s="32"/>
      <c r="F19" s="32"/>
      <c r="H19" s="52"/>
      <c r="I19" s="41"/>
    </row>
    <row r="20" spans="1:9">
      <c r="A20" s="2">
        <v>43190</v>
      </c>
      <c r="B20" s="28">
        <v>12.70424330506216</v>
      </c>
      <c r="C20" s="56">
        <v>9.2154132409961349</v>
      </c>
      <c r="E20" s="32"/>
      <c r="F20" s="32"/>
      <c r="H20" s="52"/>
      <c r="I20" s="41"/>
    </row>
    <row r="21" spans="1:9">
      <c r="A21" s="2">
        <v>43281</v>
      </c>
      <c r="B21" s="56">
        <v>8.3430045941280966</v>
      </c>
      <c r="C21" s="56">
        <v>8.9847146141758181</v>
      </c>
      <c r="E21" s="32"/>
      <c r="F21" s="32"/>
      <c r="H21" s="52"/>
      <c r="I21" s="41"/>
    </row>
    <row r="22" spans="1:9">
      <c r="A22" s="2">
        <v>43373</v>
      </c>
      <c r="B22" s="56">
        <v>7.1952032404457968</v>
      </c>
      <c r="C22" s="56">
        <v>8.8123060133374853</v>
      </c>
      <c r="E22" s="32"/>
      <c r="F22" s="32"/>
      <c r="H22" s="52"/>
      <c r="I22" s="41"/>
    </row>
    <row r="23" spans="1:9">
      <c r="A23" s="2">
        <v>43465</v>
      </c>
      <c r="B23" s="56">
        <v>6.2835070064624006</v>
      </c>
      <c r="C23" s="56">
        <v>8.6314895365246134</v>
      </c>
      <c r="E23" s="32"/>
      <c r="F23" s="32"/>
      <c r="H23" s="52"/>
      <c r="I23" s="41"/>
    </row>
    <row r="24" spans="1:9">
      <c r="A24" s="2">
        <v>43555</v>
      </c>
      <c r="B24" s="56">
        <v>15.485449389153727</v>
      </c>
      <c r="C24" s="56">
        <v>9.3267910575475046</v>
      </c>
      <c r="E24" s="32"/>
      <c r="F24" s="32"/>
      <c r="H24" s="52"/>
      <c r="I24" s="41"/>
    </row>
    <row r="25" spans="1:9">
      <c r="A25" s="2">
        <v>43646</v>
      </c>
      <c r="B25" s="56">
        <v>10.187092449180934</v>
      </c>
      <c r="C25" s="56">
        <v>9.7878130213107148</v>
      </c>
      <c r="E25" s="32"/>
      <c r="F25" s="32"/>
      <c r="H25" s="52"/>
      <c r="I25" s="41"/>
    </row>
    <row r="26" spans="1:9">
      <c r="A26" s="2">
        <v>43738</v>
      </c>
      <c r="B26" s="56">
        <v>9.0256720634338681</v>
      </c>
      <c r="C26" s="56">
        <v>10.245430227057733</v>
      </c>
      <c r="E26" s="32"/>
      <c r="F26" s="32"/>
      <c r="H26" s="52"/>
      <c r="I26" s="41"/>
    </row>
    <row r="27" spans="1:9">
      <c r="A27" s="2">
        <v>43830</v>
      </c>
      <c r="B27" s="56">
        <v>7.9091709444152958</v>
      </c>
      <c r="C27" s="56">
        <v>10.651846211545955</v>
      </c>
      <c r="E27" s="32"/>
      <c r="F27" s="32"/>
      <c r="H27" s="52"/>
      <c r="I27" s="41"/>
    </row>
    <row r="28" spans="1:9">
      <c r="A28" s="2">
        <v>43921</v>
      </c>
      <c r="B28" s="56">
        <v>3.1591794831877933</v>
      </c>
      <c r="C28" s="56">
        <v>7.5702787350544725</v>
      </c>
      <c r="E28" s="32"/>
      <c r="F28" s="32"/>
      <c r="H28" s="52"/>
      <c r="I28" s="41"/>
    </row>
    <row r="29" spans="1:9">
      <c r="A29" s="2">
        <v>44012</v>
      </c>
      <c r="B29" s="56">
        <v>4.3019270177073263</v>
      </c>
      <c r="C29" s="56">
        <v>6.0989873771860701</v>
      </c>
      <c r="E29" s="32"/>
      <c r="F29" s="32"/>
      <c r="H29" s="52"/>
      <c r="I29" s="41"/>
    </row>
    <row r="30" spans="1:9">
      <c r="A30" s="2">
        <v>44104</v>
      </c>
      <c r="B30" s="56">
        <v>5.6272182736970668</v>
      </c>
      <c r="C30" s="56">
        <v>5.2493739297518704</v>
      </c>
      <c r="E30" s="32"/>
      <c r="F30" s="32"/>
      <c r="H30" s="52"/>
      <c r="I30" s="41"/>
    </row>
    <row r="31" spans="1:9">
      <c r="A31" s="2">
        <v>44196</v>
      </c>
      <c r="B31" s="56">
        <v>5.8995496276436201</v>
      </c>
      <c r="C31" s="56">
        <v>4.7469686005589518</v>
      </c>
      <c r="E31" s="32"/>
      <c r="F31" s="32"/>
      <c r="H31" s="52"/>
      <c r="I31" s="41"/>
    </row>
    <row r="32" spans="1:9">
      <c r="A32" s="2">
        <v>44286</v>
      </c>
      <c r="B32" s="56">
        <v>11.921164237789919</v>
      </c>
      <c r="C32" s="56">
        <v>6.9374647892094821</v>
      </c>
      <c r="E32" s="32"/>
      <c r="F32" s="32"/>
      <c r="H32" s="52"/>
      <c r="I32" s="41"/>
    </row>
    <row r="33" spans="1:9">
      <c r="A33" s="2">
        <v>44377</v>
      </c>
      <c r="B33" s="56">
        <v>9.3287670626652286</v>
      </c>
      <c r="C33" s="56">
        <v>8.194174800448959</v>
      </c>
      <c r="E33" s="32"/>
      <c r="F33" s="32"/>
      <c r="H33" s="52"/>
      <c r="I33" s="41"/>
    </row>
    <row r="34" spans="1:9">
      <c r="A34" s="2">
        <v>44469</v>
      </c>
      <c r="B34" s="56">
        <v>8.4961719988654245</v>
      </c>
      <c r="C34" s="56">
        <v>8.9114132317410473</v>
      </c>
      <c r="E34" s="32"/>
      <c r="F34" s="32"/>
      <c r="H34" s="52"/>
      <c r="I34" s="41"/>
    </row>
    <row r="35" spans="1:9">
      <c r="A35" s="2">
        <v>44561</v>
      </c>
      <c r="B35" s="56">
        <v>8.685301218921424</v>
      </c>
      <c r="C35" s="56">
        <v>9.6078511295604976</v>
      </c>
      <c r="E35" s="32"/>
      <c r="F35" s="32"/>
      <c r="G35" s="32"/>
      <c r="H35" s="52"/>
      <c r="I35" s="41"/>
    </row>
    <row r="36" spans="1:9">
      <c r="A36" s="2">
        <v>44651</v>
      </c>
      <c r="B36" s="56">
        <v>12.27631912533746</v>
      </c>
      <c r="C36" s="56">
        <v>9.6966398514473848</v>
      </c>
      <c r="E36" s="32"/>
      <c r="F36" s="32"/>
      <c r="H36" s="52"/>
      <c r="I36" s="41"/>
    </row>
    <row r="37" spans="1:9">
      <c r="A37" s="2">
        <v>44742</v>
      </c>
      <c r="B37" s="56">
        <v>8.4744645506840488</v>
      </c>
      <c r="C37" s="56">
        <v>9.4830642234520894</v>
      </c>
      <c r="E37" s="32"/>
      <c r="F37" s="32"/>
      <c r="G37" s="32"/>
      <c r="H37" s="52"/>
      <c r="I37" s="41"/>
    </row>
    <row r="38" spans="1:9">
      <c r="F38" s="32"/>
      <c r="H38" s="52"/>
    </row>
    <row r="39" spans="1:9">
      <c r="F39" s="3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47"/>
  <sheetViews>
    <sheetView workbookViewId="0">
      <selection activeCell="B1" sqref="B1"/>
    </sheetView>
  </sheetViews>
  <sheetFormatPr defaultRowHeight="14.4"/>
  <cols>
    <col min="1" max="1" width="10" customWidth="1"/>
    <col min="2" max="2" width="20.5546875" customWidth="1"/>
    <col min="3" max="4" width="20.33203125" customWidth="1"/>
    <col min="5" max="5" width="10.5546875" bestFit="1" customWidth="1"/>
    <col min="8" max="8" width="10.88671875" bestFit="1" customWidth="1"/>
  </cols>
  <sheetData>
    <row r="1" spans="1:16">
      <c r="A1" s="1" t="s">
        <v>0</v>
      </c>
      <c r="B1" t="s">
        <v>122</v>
      </c>
    </row>
    <row r="2" spans="1:16">
      <c r="A2" s="1" t="s">
        <v>1</v>
      </c>
      <c r="B2" t="s">
        <v>13</v>
      </c>
    </row>
    <row r="3" spans="1:16">
      <c r="A3" s="1" t="s">
        <v>2</v>
      </c>
      <c r="B3" t="s">
        <v>9</v>
      </c>
    </row>
    <row r="4" spans="1:16">
      <c r="A4" s="1" t="s">
        <v>3</v>
      </c>
    </row>
    <row r="7" spans="1:16">
      <c r="A7" s="3"/>
      <c r="B7" s="5" t="s">
        <v>23</v>
      </c>
      <c r="C7" s="5" t="s">
        <v>14</v>
      </c>
      <c r="D7" s="5" t="s">
        <v>15</v>
      </c>
      <c r="E7" s="5" t="s">
        <v>60</v>
      </c>
      <c r="G7" s="5"/>
      <c r="H7" s="5"/>
      <c r="I7" s="5"/>
      <c r="J7" s="5"/>
    </row>
    <row r="8" spans="1:16">
      <c r="A8" s="2">
        <v>42094</v>
      </c>
      <c r="B8" s="12">
        <v>219.51538099999999</v>
      </c>
      <c r="C8" s="12">
        <v>78.341386999999997</v>
      </c>
      <c r="D8" s="12">
        <v>83.771371000000002</v>
      </c>
      <c r="E8" s="12">
        <v>16.297944000000001</v>
      </c>
      <c r="H8" s="32"/>
      <c r="N8" s="27"/>
      <c r="O8" s="27"/>
      <c r="P8" s="27"/>
    </row>
    <row r="9" spans="1:16">
      <c r="A9" s="2">
        <v>42185</v>
      </c>
      <c r="B9" s="12">
        <v>224.649607</v>
      </c>
      <c r="C9" s="12">
        <v>81.759353000000004</v>
      </c>
      <c r="D9" s="12">
        <v>85.142178999999999</v>
      </c>
      <c r="E9" s="12">
        <v>16.082895000000001</v>
      </c>
      <c r="H9" s="32"/>
      <c r="I9" s="32"/>
      <c r="M9" s="27"/>
      <c r="N9" s="27"/>
      <c r="O9" s="27"/>
      <c r="P9" s="27"/>
    </row>
    <row r="10" spans="1:16">
      <c r="A10" s="2">
        <v>42277</v>
      </c>
      <c r="B10" s="12">
        <v>230.463818</v>
      </c>
      <c r="C10" s="12">
        <v>85.628628000000006</v>
      </c>
      <c r="D10" s="12">
        <v>86.583974999999995</v>
      </c>
      <c r="E10" s="12">
        <v>16.067692000000001</v>
      </c>
      <c r="H10" s="32"/>
      <c r="I10" s="32"/>
      <c r="M10" s="27"/>
      <c r="N10" s="27"/>
      <c r="O10" s="27"/>
      <c r="P10" s="27"/>
    </row>
    <row r="11" spans="1:16">
      <c r="A11" s="2">
        <v>42369</v>
      </c>
      <c r="B11" s="12">
        <v>239.20828700000001</v>
      </c>
      <c r="C11" s="12">
        <v>92.629639999999995</v>
      </c>
      <c r="D11" s="12">
        <v>87.024420000000006</v>
      </c>
      <c r="E11" s="12">
        <v>15.601449000000001</v>
      </c>
      <c r="H11" s="32"/>
      <c r="I11" s="32"/>
      <c r="M11" s="27"/>
      <c r="N11" s="27"/>
      <c r="O11" s="27"/>
      <c r="P11" s="27"/>
    </row>
    <row r="12" spans="1:16">
      <c r="A12" s="2">
        <v>42460</v>
      </c>
      <c r="B12" s="12">
        <v>245.89901499999999</v>
      </c>
      <c r="C12" s="12">
        <v>97.170739999999995</v>
      </c>
      <c r="D12" s="12">
        <v>88.332626000000005</v>
      </c>
      <c r="E12" s="12">
        <v>15.296469999999999</v>
      </c>
      <c r="H12" s="32"/>
      <c r="I12" s="32"/>
      <c r="M12" s="27"/>
      <c r="N12" s="27"/>
      <c r="O12" s="27"/>
      <c r="P12" s="27"/>
    </row>
    <row r="13" spans="1:16">
      <c r="A13" s="2">
        <v>42551</v>
      </c>
      <c r="B13" s="12">
        <v>256.03077999999999</v>
      </c>
      <c r="C13" s="12">
        <v>103.55643999999999</v>
      </c>
      <c r="D13" s="12">
        <v>90.934877999999998</v>
      </c>
      <c r="E13" s="12">
        <v>15.44679</v>
      </c>
      <c r="H13" s="32"/>
      <c r="I13" s="32"/>
      <c r="M13" s="27"/>
      <c r="N13" s="27"/>
      <c r="O13" s="27"/>
      <c r="P13" s="27"/>
    </row>
    <row r="14" spans="1:16">
      <c r="A14" s="2">
        <v>42643</v>
      </c>
      <c r="B14" s="12">
        <v>262.08292</v>
      </c>
      <c r="C14" s="12">
        <v>107.86963299999999</v>
      </c>
      <c r="D14" s="12">
        <v>91.915502000000004</v>
      </c>
      <c r="E14" s="12">
        <v>15.466794</v>
      </c>
      <c r="H14" s="32"/>
      <c r="I14" s="32"/>
      <c r="M14" s="27"/>
      <c r="N14" s="27"/>
      <c r="O14" s="27"/>
      <c r="P14" s="27"/>
    </row>
    <row r="15" spans="1:16">
      <c r="A15" s="2">
        <v>42735</v>
      </c>
      <c r="B15" s="12">
        <v>270.56258800000001</v>
      </c>
      <c r="C15" s="12">
        <v>114.1402146819799</v>
      </c>
      <c r="D15" s="12">
        <v>92.687934999999996</v>
      </c>
      <c r="E15" s="12">
        <v>15.375239370969901</v>
      </c>
      <c r="H15" s="32"/>
      <c r="I15" s="32"/>
      <c r="M15" s="27"/>
      <c r="N15" s="27"/>
      <c r="O15" s="27"/>
      <c r="P15" s="27"/>
    </row>
    <row r="16" spans="1:16">
      <c r="A16" s="2">
        <v>42825</v>
      </c>
      <c r="B16" s="12">
        <v>275.24334900000002</v>
      </c>
      <c r="C16" s="12">
        <v>116.49568347381989</v>
      </c>
      <c r="D16" s="12">
        <v>94.601230000000001</v>
      </c>
      <c r="E16" s="12">
        <v>15.218444103029899</v>
      </c>
      <c r="H16" s="32"/>
      <c r="I16" s="32"/>
      <c r="M16" s="27"/>
      <c r="N16" s="27"/>
      <c r="O16" s="27"/>
      <c r="P16" s="27"/>
    </row>
    <row r="17" spans="1:16">
      <c r="A17" s="2">
        <v>42916</v>
      </c>
      <c r="B17" s="12">
        <v>279.70633500000002</v>
      </c>
      <c r="C17" s="12">
        <v>119.19112607529991</v>
      </c>
      <c r="D17" s="12">
        <v>95.923330000000007</v>
      </c>
      <c r="E17" s="12">
        <v>15.3308265435699</v>
      </c>
      <c r="H17" s="32"/>
      <c r="I17" s="32"/>
      <c r="M17" s="27"/>
      <c r="N17" s="27"/>
      <c r="O17" s="27"/>
      <c r="P17" s="27"/>
    </row>
    <row r="18" spans="1:16">
      <c r="A18" s="2">
        <v>43008</v>
      </c>
      <c r="B18" s="12">
        <v>284.86177800000002</v>
      </c>
      <c r="C18" s="12">
        <v>121.69849924981989</v>
      </c>
      <c r="D18" s="12">
        <v>98.140995000000004</v>
      </c>
      <c r="E18" s="12">
        <v>15.1527323927899</v>
      </c>
      <c r="H18" s="32"/>
      <c r="I18" s="32"/>
      <c r="M18" s="27"/>
      <c r="N18" s="27"/>
      <c r="O18" s="27"/>
      <c r="P18" s="27"/>
    </row>
    <row r="19" spans="1:16">
      <c r="A19" s="2">
        <v>43100</v>
      </c>
      <c r="B19" s="12">
        <v>288.253176</v>
      </c>
      <c r="C19" s="12">
        <v>124.61743106877989</v>
      </c>
      <c r="D19" s="12">
        <v>98.264778000000007</v>
      </c>
      <c r="E19" s="12">
        <v>14.656597664139902</v>
      </c>
      <c r="H19" s="32"/>
      <c r="I19" s="32"/>
      <c r="M19" s="27"/>
      <c r="N19" s="27"/>
      <c r="O19" s="27"/>
      <c r="P19" s="27"/>
    </row>
    <row r="20" spans="1:16">
      <c r="A20" s="2">
        <v>43190</v>
      </c>
      <c r="B20" s="57">
        <v>293.60441300000002</v>
      </c>
      <c r="C20" s="57">
        <v>126.30498900000001</v>
      </c>
      <c r="D20" s="57">
        <v>100.958507</v>
      </c>
      <c r="E20" s="57">
        <v>14.396443</v>
      </c>
      <c r="H20" s="32"/>
      <c r="I20" s="32"/>
      <c r="M20" s="27"/>
      <c r="N20" s="27"/>
      <c r="O20" s="27"/>
      <c r="P20" s="27"/>
    </row>
    <row r="21" spans="1:16">
      <c r="A21" s="2">
        <v>43281</v>
      </c>
      <c r="B21" s="57">
        <v>300.61502100000001</v>
      </c>
      <c r="C21" s="57">
        <v>129.373245</v>
      </c>
      <c r="D21" s="57">
        <v>103.528133</v>
      </c>
      <c r="E21" s="57">
        <v>14.526584</v>
      </c>
      <c r="H21" s="32"/>
      <c r="I21" s="32"/>
      <c r="M21" s="27"/>
      <c r="N21" s="27"/>
      <c r="O21" s="27"/>
      <c r="P21" s="27"/>
    </row>
    <row r="22" spans="1:16">
      <c r="A22" s="2">
        <v>43373</v>
      </c>
      <c r="B22" s="57">
        <v>306.32586959626991</v>
      </c>
      <c r="C22" s="57">
        <v>132.18584488597969</v>
      </c>
      <c r="D22" s="57">
        <v>105.6586916622599</v>
      </c>
      <c r="E22" s="57">
        <v>14.567054182129899</v>
      </c>
      <c r="H22" s="32"/>
      <c r="I22" s="32"/>
      <c r="M22" s="27"/>
      <c r="N22" s="27"/>
      <c r="O22" s="27"/>
      <c r="P22" s="27"/>
    </row>
    <row r="23" spans="1:16">
      <c r="A23" s="2">
        <v>43465</v>
      </c>
      <c r="B23" s="57">
        <v>311.87095414473987</v>
      </c>
      <c r="C23" s="57">
        <v>135.5576939947897</v>
      </c>
      <c r="D23" s="57">
        <v>106.79674175849991</v>
      </c>
      <c r="E23" s="57">
        <v>14.2565266318499</v>
      </c>
      <c r="H23" s="32"/>
      <c r="I23" s="32"/>
      <c r="M23" s="27"/>
      <c r="N23" s="27"/>
      <c r="O23" s="27"/>
      <c r="P23" s="27"/>
    </row>
    <row r="24" spans="1:16">
      <c r="A24" s="2">
        <v>43555</v>
      </c>
      <c r="B24" s="57">
        <v>317.17434275283989</v>
      </c>
      <c r="C24" s="57">
        <v>137.3706469292699</v>
      </c>
      <c r="D24" s="57">
        <v>109.44032532169</v>
      </c>
      <c r="E24" s="57">
        <v>14.1221442544699</v>
      </c>
      <c r="H24" s="32"/>
      <c r="I24" s="32"/>
      <c r="M24" s="27"/>
      <c r="N24" s="27"/>
      <c r="O24" s="27"/>
      <c r="P24" s="27"/>
    </row>
    <row r="25" spans="1:16">
      <c r="A25" s="2">
        <v>43646</v>
      </c>
      <c r="B25" s="57">
        <v>321.28065647112976</v>
      </c>
      <c r="C25" s="57">
        <v>139.37920500000001</v>
      </c>
      <c r="D25" s="57">
        <v>110.3634473240699</v>
      </c>
      <c r="E25" s="57">
        <v>14.226766</v>
      </c>
      <c r="H25" s="32"/>
      <c r="I25" s="32"/>
      <c r="M25" s="27"/>
      <c r="N25" s="27"/>
      <c r="O25" s="27"/>
      <c r="P25" s="27"/>
    </row>
    <row r="26" spans="1:16">
      <c r="A26" s="2">
        <v>43738</v>
      </c>
      <c r="B26" s="57">
        <v>325.64350054927991</v>
      </c>
      <c r="C26" s="57">
        <v>141.99367794132971</v>
      </c>
      <c r="D26" s="57">
        <v>111.45592270128</v>
      </c>
      <c r="E26" s="57">
        <v>14.142936112649899</v>
      </c>
      <c r="H26" s="32"/>
      <c r="I26" s="32"/>
      <c r="M26" s="27"/>
      <c r="N26" s="27"/>
      <c r="O26" s="27"/>
      <c r="P26" s="27"/>
    </row>
    <row r="27" spans="1:16">
      <c r="A27" s="2">
        <v>43830</v>
      </c>
      <c r="B27" s="57">
        <v>335.94935079080977</v>
      </c>
      <c r="C27" s="57">
        <v>148.53958831953972</v>
      </c>
      <c r="D27" s="57">
        <v>113.7489823356199</v>
      </c>
      <c r="E27" s="57">
        <v>13.992424457479899</v>
      </c>
      <c r="H27" s="32"/>
      <c r="I27" s="32"/>
      <c r="M27" s="27"/>
      <c r="N27" s="27"/>
      <c r="O27" s="27"/>
      <c r="P27" s="27"/>
    </row>
    <row r="28" spans="1:16">
      <c r="A28" s="2">
        <v>43921</v>
      </c>
      <c r="B28" s="57">
        <v>342.27339748126991</v>
      </c>
      <c r="C28" s="57">
        <v>151.97655132755969</v>
      </c>
      <c r="D28" s="57">
        <v>115.67912568384</v>
      </c>
      <c r="E28" s="57">
        <v>13.8676955846399</v>
      </c>
      <c r="H28" s="32"/>
      <c r="I28" s="32"/>
      <c r="M28" s="27"/>
      <c r="N28" s="27"/>
      <c r="O28" s="27"/>
      <c r="P28" s="27"/>
    </row>
    <row r="29" spans="1:16">
      <c r="A29" s="2">
        <v>44012</v>
      </c>
      <c r="B29" s="57">
        <v>345.77618175533985</v>
      </c>
      <c r="C29" s="57">
        <v>154.13270116769971</v>
      </c>
      <c r="D29" s="57">
        <v>116.0374562387899</v>
      </c>
      <c r="E29" s="57">
        <v>13.7897638991699</v>
      </c>
      <c r="H29" s="32"/>
      <c r="I29" s="32"/>
      <c r="M29" s="27"/>
      <c r="N29" s="27"/>
      <c r="O29" s="27"/>
      <c r="P29" s="27"/>
    </row>
    <row r="30" spans="1:16">
      <c r="A30" s="2">
        <v>44104</v>
      </c>
      <c r="B30" s="57">
        <v>349.85677907309997</v>
      </c>
      <c r="C30" s="57">
        <v>156.1729196398598</v>
      </c>
      <c r="D30" s="57">
        <v>117.53299459897001</v>
      </c>
      <c r="E30" s="57">
        <v>13.5651612330698</v>
      </c>
      <c r="H30" s="32"/>
      <c r="I30" s="32"/>
      <c r="J30" s="27"/>
      <c r="K30" s="27"/>
      <c r="M30" s="27"/>
      <c r="N30" s="27"/>
      <c r="O30" s="27"/>
      <c r="P30" s="27"/>
    </row>
    <row r="31" spans="1:16">
      <c r="A31" s="2">
        <v>44196</v>
      </c>
      <c r="B31" s="57">
        <v>355.66444207498989</v>
      </c>
      <c r="C31" s="57">
        <v>160.22640994676976</v>
      </c>
      <c r="D31" s="57">
        <v>118.57101373222</v>
      </c>
      <c r="E31" s="57">
        <v>13.115759965649898</v>
      </c>
      <c r="H31" s="32"/>
      <c r="I31" s="32"/>
      <c r="J31" s="27"/>
      <c r="K31" s="27"/>
      <c r="M31" s="27"/>
      <c r="N31" s="27"/>
      <c r="O31" s="27"/>
      <c r="P31" s="27"/>
    </row>
    <row r="32" spans="1:16">
      <c r="A32" s="2">
        <v>44286</v>
      </c>
      <c r="B32" s="57">
        <v>360.93268971968996</v>
      </c>
      <c r="C32" s="57">
        <v>163.5969080200399</v>
      </c>
      <c r="D32" s="57">
        <v>120.1490440414299</v>
      </c>
      <c r="E32" s="57">
        <v>12.36818574344</v>
      </c>
      <c r="H32" s="32"/>
      <c r="I32" s="32"/>
      <c r="M32" s="27"/>
      <c r="N32" s="27"/>
      <c r="O32" s="27"/>
      <c r="P32" s="27"/>
    </row>
    <row r="33" spans="1:16">
      <c r="A33" s="2">
        <v>44377</v>
      </c>
      <c r="B33" s="57">
        <v>368.25118031852992</v>
      </c>
      <c r="C33" s="57">
        <v>168.01994296771991</v>
      </c>
      <c r="D33" s="57">
        <v>122.2716154440499</v>
      </c>
      <c r="E33" s="57">
        <v>12.426152701469999</v>
      </c>
      <c r="H33" s="32"/>
      <c r="I33" s="32"/>
      <c r="M33" s="27"/>
      <c r="N33" s="27"/>
      <c r="O33" s="27"/>
      <c r="P33" s="27"/>
    </row>
    <row r="34" spans="1:16">
      <c r="A34" s="2">
        <v>44469</v>
      </c>
      <c r="B34" s="57">
        <v>375.45811825255987</v>
      </c>
      <c r="C34" s="57">
        <v>172.76534866311999</v>
      </c>
      <c r="D34" s="57">
        <v>123.89613354434988</v>
      </c>
      <c r="E34" s="57">
        <v>12.4273890044299</v>
      </c>
      <c r="H34" s="32"/>
      <c r="I34" s="32"/>
    </row>
    <row r="35" spans="1:16">
      <c r="A35" s="2">
        <v>44561</v>
      </c>
      <c r="B35" s="57">
        <v>386.36185272262981</v>
      </c>
      <c r="C35" s="57">
        <v>179.39135837424999</v>
      </c>
      <c r="D35" s="57">
        <v>126.80475551552982</v>
      </c>
      <c r="E35" s="57">
        <v>12.2887886385599</v>
      </c>
      <c r="H35" s="32"/>
      <c r="I35" s="32"/>
    </row>
    <row r="36" spans="1:16">
      <c r="A36" s="2">
        <v>44651</v>
      </c>
      <c r="B36" s="57">
        <v>393.99447782661997</v>
      </c>
      <c r="C36" s="57">
        <v>183.26398152139001</v>
      </c>
      <c r="D36" s="57">
        <v>129.96189177536999</v>
      </c>
      <c r="E36" s="57">
        <v>11.476663476300001</v>
      </c>
      <c r="H36" s="32"/>
      <c r="I36" s="32"/>
    </row>
    <row r="37" spans="1:16">
      <c r="A37" s="2">
        <v>44742</v>
      </c>
      <c r="B37" s="57">
        <v>404.08055576610008</v>
      </c>
      <c r="C37" s="57">
        <v>187.76681786788998</v>
      </c>
      <c r="D37" s="57">
        <v>134.85158006219999</v>
      </c>
      <c r="E37" s="57">
        <v>11.33961868484</v>
      </c>
      <c r="H37" s="32"/>
      <c r="I37" s="32"/>
    </row>
    <row r="38" spans="1:16">
      <c r="B38" s="13"/>
    </row>
    <row r="39" spans="1:16">
      <c r="B39" s="13"/>
    </row>
    <row r="40" spans="1:16">
      <c r="B40" s="13"/>
    </row>
    <row r="41" spans="1:16">
      <c r="B41" s="13"/>
    </row>
    <row r="42" spans="1:16">
      <c r="B42" s="13"/>
    </row>
    <row r="43" spans="1:16">
      <c r="B43" s="13"/>
    </row>
    <row r="44" spans="1:16">
      <c r="B44" s="13"/>
    </row>
    <row r="45" spans="1:16">
      <c r="B45" s="13"/>
    </row>
    <row r="46" spans="1:16">
      <c r="B46" s="13"/>
    </row>
    <row r="47" spans="1:16">
      <c r="B47" s="13"/>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7"/>
  <sheetViews>
    <sheetView workbookViewId="0">
      <selection activeCell="B1" sqref="B1"/>
    </sheetView>
  </sheetViews>
  <sheetFormatPr defaultRowHeight="14.4"/>
  <cols>
    <col min="1" max="1" width="10" customWidth="1"/>
    <col min="2" max="2" width="20.5546875" customWidth="1"/>
    <col min="3" max="4" width="20.33203125" customWidth="1"/>
  </cols>
  <sheetData>
    <row r="1" spans="1:9">
      <c r="A1" s="1" t="s">
        <v>0</v>
      </c>
      <c r="B1" t="s">
        <v>121</v>
      </c>
    </row>
    <row r="2" spans="1:9">
      <c r="A2" s="1" t="s">
        <v>1</v>
      </c>
      <c r="B2" t="s">
        <v>4</v>
      </c>
    </row>
    <row r="3" spans="1:9">
      <c r="A3" s="1" t="s">
        <v>2</v>
      </c>
      <c r="B3" t="s">
        <v>9</v>
      </c>
    </row>
    <row r="4" spans="1:9">
      <c r="A4" s="1" t="s">
        <v>3</v>
      </c>
      <c r="B4" t="s">
        <v>40</v>
      </c>
    </row>
    <row r="5" spans="1:9">
      <c r="B5" s="19"/>
    </row>
    <row r="6" spans="1:9">
      <c r="D6" s="10"/>
      <c r="E6" s="10"/>
    </row>
    <row r="7" spans="1:9">
      <c r="A7" s="3"/>
      <c r="B7" s="5" t="s">
        <v>19</v>
      </c>
      <c r="C7" s="5" t="s">
        <v>20</v>
      </c>
      <c r="D7" s="11"/>
      <c r="E7" s="11"/>
    </row>
    <row r="8" spans="1:9">
      <c r="A8" s="2">
        <v>42094</v>
      </c>
      <c r="B8" s="4">
        <v>1.8757591510820175</v>
      </c>
      <c r="C8" s="4">
        <v>0.85387052294256183</v>
      </c>
      <c r="D8" s="32"/>
      <c r="E8" s="4"/>
      <c r="I8" s="41"/>
    </row>
    <row r="9" spans="1:9">
      <c r="A9" s="2">
        <v>42185</v>
      </c>
      <c r="B9" s="4">
        <v>1.8118966397876402</v>
      </c>
      <c r="C9" s="4">
        <v>0.83047026865722529</v>
      </c>
      <c r="D9" s="32"/>
      <c r="E9" s="4"/>
      <c r="H9" s="41"/>
      <c r="I9" s="41"/>
    </row>
    <row r="10" spans="1:9">
      <c r="A10" s="2">
        <v>42277</v>
      </c>
      <c r="B10" s="4">
        <v>1.7649959416853871</v>
      </c>
      <c r="C10" s="4">
        <v>0.78665478661046151</v>
      </c>
      <c r="D10" s="32"/>
      <c r="E10" s="4"/>
      <c r="H10" s="41"/>
      <c r="I10" s="41"/>
    </row>
    <row r="11" spans="1:9">
      <c r="A11" s="2">
        <v>42369</v>
      </c>
      <c r="B11" s="4">
        <v>1.7268997670566173</v>
      </c>
      <c r="C11" s="4">
        <v>0.68265518969579964</v>
      </c>
      <c r="D11" s="32"/>
      <c r="E11" s="4"/>
      <c r="H11" s="41"/>
      <c r="I11" s="41"/>
    </row>
    <row r="12" spans="1:9">
      <c r="A12" s="2">
        <v>42460</v>
      </c>
      <c r="B12" s="4">
        <v>1.6196193816049278</v>
      </c>
      <c r="C12" s="4">
        <v>0.62006315153537095</v>
      </c>
      <c r="D12" s="32"/>
      <c r="E12" s="4"/>
      <c r="H12" s="41"/>
      <c r="I12" s="41"/>
    </row>
    <row r="13" spans="1:9">
      <c r="A13" s="2">
        <v>42551</v>
      </c>
      <c r="B13" s="4">
        <v>1.6081022301890877</v>
      </c>
      <c r="C13" s="4">
        <v>0.522243648861068</v>
      </c>
      <c r="D13" s="32"/>
      <c r="E13" s="4"/>
      <c r="H13" s="41"/>
      <c r="I13" s="41"/>
    </row>
    <row r="14" spans="1:9">
      <c r="A14" s="2">
        <v>42643</v>
      </c>
      <c r="B14" s="4">
        <v>1.611586161217105</v>
      </c>
      <c r="C14" s="4">
        <v>0.49503525578717833</v>
      </c>
      <c r="D14" s="32"/>
      <c r="E14" s="4"/>
      <c r="H14" s="41"/>
      <c r="I14" s="41"/>
    </row>
    <row r="15" spans="1:9">
      <c r="A15" s="2">
        <v>42735</v>
      </c>
      <c r="B15" s="4">
        <v>1.6270875262306972</v>
      </c>
      <c r="C15" s="4">
        <v>0.56099267901542704</v>
      </c>
      <c r="D15" s="32"/>
      <c r="E15" s="4"/>
      <c r="H15" s="41"/>
      <c r="I15" s="41"/>
    </row>
    <row r="16" spans="1:9">
      <c r="A16" s="2">
        <v>42825</v>
      </c>
      <c r="B16" s="4">
        <v>1.6065532503494722</v>
      </c>
      <c r="C16" s="4">
        <v>0.549299492606105</v>
      </c>
      <c r="D16" s="32"/>
      <c r="E16" s="4"/>
      <c r="H16" s="41"/>
      <c r="I16" s="41"/>
    </row>
    <row r="17" spans="1:9">
      <c r="A17" s="2">
        <v>42916</v>
      </c>
      <c r="B17" s="4">
        <v>1.6030702165127748</v>
      </c>
      <c r="C17" s="4">
        <v>0.48483258521721345</v>
      </c>
      <c r="D17" s="32"/>
      <c r="E17" s="4"/>
      <c r="H17" s="41"/>
      <c r="I17" s="41"/>
    </row>
    <row r="18" spans="1:9">
      <c r="A18" s="2">
        <v>43008</v>
      </c>
      <c r="B18" s="4">
        <v>1.599930360521113</v>
      </c>
      <c r="C18" s="4">
        <v>0.44764396513722804</v>
      </c>
      <c r="D18" s="32"/>
      <c r="E18" s="4"/>
      <c r="H18" s="41"/>
      <c r="I18" s="41"/>
    </row>
    <row r="19" spans="1:9">
      <c r="A19" s="2">
        <v>43100</v>
      </c>
      <c r="B19" s="4">
        <v>1.6081666903416751</v>
      </c>
      <c r="C19" s="4">
        <v>0.41680735980065781</v>
      </c>
      <c r="D19" s="32"/>
      <c r="E19" s="4"/>
      <c r="H19" s="41"/>
      <c r="I19" s="41"/>
    </row>
    <row r="20" spans="1:9">
      <c r="A20" s="2">
        <v>43190</v>
      </c>
      <c r="B20" s="4">
        <v>1.5591356066280286</v>
      </c>
      <c r="C20" s="4">
        <v>0.57340531541370454</v>
      </c>
      <c r="D20" s="32"/>
      <c r="E20" s="4"/>
      <c r="H20" s="41"/>
      <c r="I20" s="41"/>
    </row>
    <row r="21" spans="1:9">
      <c r="A21" s="2">
        <v>43281</v>
      </c>
      <c r="B21" s="4">
        <v>1.5541129984970998</v>
      </c>
      <c r="C21" s="4">
        <v>0.56295528455114741</v>
      </c>
      <c r="D21" s="32"/>
      <c r="E21" s="4"/>
      <c r="H21" s="41"/>
      <c r="I21" s="41"/>
    </row>
    <row r="22" spans="1:9">
      <c r="A22" s="2">
        <v>43373</v>
      </c>
      <c r="B22" s="4">
        <v>1.5648259786057934</v>
      </c>
      <c r="C22" s="4">
        <v>0.59611982055820789</v>
      </c>
      <c r="D22" s="32"/>
      <c r="E22" s="4"/>
      <c r="H22" s="41"/>
      <c r="I22" s="41"/>
    </row>
    <row r="23" spans="1:9">
      <c r="A23" s="2">
        <v>43465</v>
      </c>
      <c r="B23" s="4">
        <v>1.570226454708272</v>
      </c>
      <c r="C23" s="4">
        <v>0.47610511329554855</v>
      </c>
      <c r="D23" s="32"/>
      <c r="E23" s="4"/>
      <c r="H23" s="41"/>
      <c r="I23" s="41"/>
    </row>
    <row r="24" spans="1:9">
      <c r="A24" s="2">
        <v>43555</v>
      </c>
      <c r="B24" s="4">
        <v>1.6401193934053344</v>
      </c>
      <c r="C24" s="4">
        <v>0.44953396562679454</v>
      </c>
      <c r="D24" s="32"/>
      <c r="E24" s="4"/>
      <c r="H24" s="41"/>
      <c r="I24" s="41"/>
    </row>
    <row r="25" spans="1:9">
      <c r="A25" s="2">
        <v>43646</v>
      </c>
      <c r="B25" s="4">
        <v>1.6507395934553197</v>
      </c>
      <c r="C25" s="4">
        <v>0.51437859828356081</v>
      </c>
      <c r="D25" s="32"/>
      <c r="E25" s="4"/>
      <c r="H25" s="41"/>
      <c r="I25" s="41"/>
    </row>
    <row r="26" spans="1:9">
      <c r="A26" s="2">
        <v>43738</v>
      </c>
      <c r="B26" s="4">
        <v>1.6522098159469454</v>
      </c>
      <c r="C26" s="4">
        <v>0.54072434200894992</v>
      </c>
      <c r="D26" s="32"/>
      <c r="E26" s="4"/>
      <c r="H26" s="41"/>
      <c r="I26" s="41"/>
    </row>
    <row r="27" spans="1:9">
      <c r="A27" s="2">
        <v>43830</v>
      </c>
      <c r="B27" s="54">
        <v>1.6471800532711727</v>
      </c>
      <c r="C27" s="54">
        <v>0.41968750484178741</v>
      </c>
      <c r="D27" s="32"/>
      <c r="E27" s="4"/>
      <c r="F27" s="32"/>
      <c r="G27" s="32"/>
      <c r="H27" s="41"/>
      <c r="I27" s="41"/>
    </row>
    <row r="28" spans="1:9">
      <c r="A28" s="2">
        <v>43921</v>
      </c>
      <c r="B28" s="54">
        <v>1.6794697809812766</v>
      </c>
      <c r="C28" s="54">
        <v>0.59156758982904489</v>
      </c>
      <c r="D28" s="32"/>
      <c r="E28" s="4"/>
      <c r="H28" s="41"/>
      <c r="I28" s="41"/>
    </row>
    <row r="29" spans="1:9">
      <c r="A29" s="2">
        <v>44012</v>
      </c>
      <c r="B29" s="4">
        <v>1.6768133446425353</v>
      </c>
      <c r="C29" s="54">
        <v>0.52105827669289939</v>
      </c>
      <c r="D29" s="32"/>
      <c r="E29" s="4"/>
      <c r="F29" s="32"/>
      <c r="H29" s="41"/>
      <c r="I29" s="41"/>
    </row>
    <row r="30" spans="1:9">
      <c r="A30" s="2">
        <v>44104</v>
      </c>
      <c r="B30" s="54">
        <v>1.6703929377659137</v>
      </c>
      <c r="C30" s="54">
        <v>0.48378192663144792</v>
      </c>
      <c r="D30" s="32"/>
      <c r="E30" s="4"/>
      <c r="F30" s="32"/>
      <c r="H30" s="41"/>
      <c r="I30" s="41"/>
    </row>
    <row r="31" spans="1:9">
      <c r="A31" s="2">
        <v>44196</v>
      </c>
      <c r="B31" s="54">
        <v>1.6569221323597199</v>
      </c>
      <c r="C31" s="54">
        <v>0.44781453485654199</v>
      </c>
      <c r="D31" s="32"/>
      <c r="E31" s="4"/>
      <c r="F31" s="32"/>
      <c r="H31" s="41"/>
      <c r="I31" s="41"/>
    </row>
    <row r="32" spans="1:9">
      <c r="A32" s="2">
        <v>44286</v>
      </c>
      <c r="B32" s="54">
        <v>1.5478747290158938</v>
      </c>
      <c r="C32" s="54">
        <v>0.4451293493865966</v>
      </c>
      <c r="D32" s="32"/>
      <c r="E32" s="4"/>
      <c r="H32" s="41"/>
      <c r="I32" s="41"/>
    </row>
    <row r="33" spans="1:12">
      <c r="A33" s="2">
        <v>44377</v>
      </c>
      <c r="B33" s="54">
        <v>1.5301331964260729</v>
      </c>
      <c r="C33" s="54">
        <v>0.42066562275263697</v>
      </c>
      <c r="D33" s="32"/>
      <c r="E33" s="4"/>
      <c r="G33" s="32"/>
      <c r="H33" s="41"/>
      <c r="I33" s="41"/>
      <c r="K33" s="32"/>
      <c r="L33" s="32"/>
    </row>
    <row r="34" spans="1:12">
      <c r="A34" s="2">
        <v>44469</v>
      </c>
      <c r="B34" s="54">
        <v>1.5168612015534986</v>
      </c>
      <c r="C34" s="54">
        <v>0.33796102211442086</v>
      </c>
      <c r="D34" s="32"/>
      <c r="E34" s="4"/>
      <c r="H34" s="41"/>
      <c r="I34" s="41"/>
    </row>
    <row r="35" spans="1:12">
      <c r="A35" s="2">
        <v>44561</v>
      </c>
      <c r="B35" s="54">
        <v>1.4908961518896542</v>
      </c>
      <c r="C35" s="54">
        <v>0.34693313452131785</v>
      </c>
      <c r="D35" s="32"/>
      <c r="E35" s="4"/>
      <c r="F35" s="32"/>
      <c r="H35" s="41"/>
      <c r="I35" s="41"/>
      <c r="J35" s="32"/>
      <c r="K35" s="32"/>
      <c r="L35" s="32"/>
    </row>
    <row r="36" spans="1:12">
      <c r="A36" s="2">
        <v>44651</v>
      </c>
      <c r="B36" s="54">
        <v>1.4434830422488432</v>
      </c>
      <c r="C36" s="54">
        <v>0.32722076181623816</v>
      </c>
      <c r="D36" s="32"/>
      <c r="E36" s="4"/>
      <c r="F36" s="32"/>
      <c r="H36" s="41"/>
      <c r="I36" s="41"/>
      <c r="J36" s="32"/>
    </row>
    <row r="37" spans="1:12">
      <c r="A37" s="2">
        <v>44742</v>
      </c>
      <c r="B37" s="54">
        <v>1.4539812732438702</v>
      </c>
      <c r="C37" s="54">
        <v>0.29215582013879643</v>
      </c>
      <c r="D37" s="32"/>
      <c r="E37" s="4"/>
      <c r="F37" s="32"/>
      <c r="H37" s="41"/>
      <c r="I37" s="41"/>
      <c r="J37" s="32"/>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41"/>
  <sheetViews>
    <sheetView workbookViewId="0">
      <selection activeCell="D19" sqref="D19"/>
    </sheetView>
  </sheetViews>
  <sheetFormatPr defaultRowHeight="14.4"/>
  <cols>
    <col min="1" max="1" width="10" customWidth="1"/>
    <col min="2" max="2" width="20.5546875" customWidth="1"/>
    <col min="3" max="3" width="10.5546875" bestFit="1" customWidth="1"/>
    <col min="4" max="4" width="36.5546875" bestFit="1" customWidth="1"/>
  </cols>
  <sheetData>
    <row r="1" spans="1:34">
      <c r="A1" s="1" t="s">
        <v>0</v>
      </c>
      <c r="B1" t="s">
        <v>120</v>
      </c>
    </row>
    <row r="2" spans="1:34">
      <c r="A2" s="1" t="s">
        <v>1</v>
      </c>
      <c r="B2" t="s">
        <v>4</v>
      </c>
    </row>
    <row r="3" spans="1:34">
      <c r="A3" s="1" t="s">
        <v>2</v>
      </c>
      <c r="B3" t="s">
        <v>9</v>
      </c>
    </row>
    <row r="4" spans="1:34">
      <c r="A4" s="1" t="s">
        <v>3</v>
      </c>
      <c r="B4" t="s">
        <v>78</v>
      </c>
    </row>
    <row r="7" spans="1:34">
      <c r="A7" s="3"/>
      <c r="B7" s="5" t="s">
        <v>26</v>
      </c>
      <c r="C7" s="5" t="s">
        <v>27</v>
      </c>
      <c r="D7" s="5" t="s">
        <v>95</v>
      </c>
    </row>
    <row r="8" spans="1:34">
      <c r="A8" s="2">
        <v>42094</v>
      </c>
      <c r="B8" s="29">
        <v>19.668185269561647</v>
      </c>
      <c r="C8" s="68">
        <v>19.668185269561647</v>
      </c>
      <c r="D8" s="68">
        <v>20.493382369396898</v>
      </c>
      <c r="E8" s="28"/>
      <c r="H8" s="7"/>
      <c r="I8" s="40"/>
      <c r="J8" s="26"/>
      <c r="K8" s="26"/>
      <c r="L8" s="26"/>
      <c r="M8" s="26"/>
      <c r="N8" s="26"/>
      <c r="O8" s="26"/>
      <c r="P8" s="26"/>
      <c r="Q8" s="26"/>
      <c r="R8" s="26"/>
      <c r="S8" s="26"/>
      <c r="T8" s="26"/>
      <c r="U8" s="26"/>
      <c r="V8" s="26"/>
      <c r="W8" s="26"/>
      <c r="X8" s="26"/>
      <c r="Y8" s="26"/>
      <c r="Z8" s="25"/>
      <c r="AA8" s="25"/>
      <c r="AB8" s="25"/>
      <c r="AC8" s="25"/>
    </row>
    <row r="9" spans="1:34">
      <c r="A9" s="2">
        <v>42185</v>
      </c>
      <c r="B9" s="68">
        <v>16.157792607053022</v>
      </c>
      <c r="C9" s="68">
        <v>17.912988938307336</v>
      </c>
      <c r="D9" s="68">
        <v>16.856833701983277</v>
      </c>
      <c r="E9" s="28"/>
      <c r="F9" s="32"/>
      <c r="H9" s="7"/>
      <c r="I9" s="40"/>
      <c r="J9" s="27"/>
      <c r="K9" s="27"/>
      <c r="L9" s="27"/>
      <c r="M9" s="27"/>
      <c r="N9" s="27"/>
      <c r="O9" s="27"/>
      <c r="P9" s="27"/>
      <c r="Q9" s="27"/>
      <c r="R9" s="27"/>
      <c r="S9" s="27"/>
      <c r="T9" s="27"/>
      <c r="U9" s="27"/>
      <c r="V9" s="27"/>
      <c r="W9" s="27"/>
      <c r="X9" s="27"/>
      <c r="Y9" s="27"/>
      <c r="Z9" s="27"/>
      <c r="AA9" s="27"/>
      <c r="AB9" s="27"/>
      <c r="AC9" s="27"/>
    </row>
    <row r="10" spans="1:34">
      <c r="A10" s="2">
        <v>42277</v>
      </c>
      <c r="B10" s="68">
        <v>15.709175434595837</v>
      </c>
      <c r="C10" s="68">
        <v>17.178384437070168</v>
      </c>
      <c r="D10" s="68">
        <v>16.73084757961956</v>
      </c>
      <c r="E10" s="28"/>
      <c r="F10" s="32"/>
      <c r="H10" s="7"/>
      <c r="I10" s="40"/>
      <c r="J10" s="29"/>
    </row>
    <row r="11" spans="1:34">
      <c r="A11" s="2">
        <v>42369</v>
      </c>
      <c r="B11" s="68">
        <v>15.731875957044331</v>
      </c>
      <c r="C11" s="68">
        <v>16.816757317063711</v>
      </c>
      <c r="D11" s="68">
        <v>17.303440246712736</v>
      </c>
      <c r="E11" s="28"/>
      <c r="F11" s="32"/>
      <c r="G11" s="27"/>
      <c r="H11" s="7"/>
      <c r="I11" s="40"/>
      <c r="J11" s="29"/>
      <c r="K11" s="27"/>
      <c r="L11" s="27"/>
      <c r="M11" s="27"/>
      <c r="N11" s="27"/>
      <c r="O11" s="27"/>
      <c r="P11" s="27"/>
      <c r="Q11" s="27"/>
      <c r="R11" s="27"/>
      <c r="S11" s="27"/>
      <c r="T11" s="27"/>
      <c r="U11" s="27"/>
      <c r="V11" s="27"/>
      <c r="W11" s="27"/>
      <c r="X11" s="27"/>
      <c r="Y11" s="27"/>
      <c r="Z11" s="27"/>
      <c r="AA11" s="27"/>
      <c r="AB11" s="27"/>
    </row>
    <row r="12" spans="1:34">
      <c r="A12" s="2">
        <v>42460</v>
      </c>
      <c r="B12" s="68">
        <v>14.037955656600291</v>
      </c>
      <c r="C12" s="68">
        <v>15.40919991382337</v>
      </c>
      <c r="D12" s="68">
        <v>15.653770807154</v>
      </c>
      <c r="E12" s="28"/>
      <c r="F12" s="32"/>
      <c r="G12" s="27"/>
      <c r="H12" s="7"/>
      <c r="I12" s="40"/>
      <c r="J12" s="29"/>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c r="A13" s="2">
        <v>42551</v>
      </c>
      <c r="B13" s="68">
        <v>14.714990538957318</v>
      </c>
      <c r="C13" s="68">
        <v>15.048499396799443</v>
      </c>
      <c r="D13" s="68">
        <v>15.802928577137031</v>
      </c>
      <c r="E13" s="28"/>
      <c r="F13" s="32"/>
      <c r="H13" s="7"/>
      <c r="I13" s="40"/>
      <c r="J13" s="29"/>
    </row>
    <row r="14" spans="1:34">
      <c r="A14" s="2">
        <v>42643</v>
      </c>
      <c r="B14" s="68">
        <v>14.933121919840467</v>
      </c>
      <c r="C14" s="68">
        <v>14.854486018110601</v>
      </c>
      <c r="D14" s="68">
        <v>15.671455216541055</v>
      </c>
      <c r="E14" s="28"/>
      <c r="F14" s="32"/>
      <c r="H14" s="7"/>
      <c r="I14" s="40"/>
      <c r="J14" s="29"/>
      <c r="K14" s="32"/>
    </row>
    <row r="15" spans="1:34">
      <c r="A15" s="2">
        <v>42735</v>
      </c>
      <c r="B15" s="68">
        <v>13.716345811970029</v>
      </c>
      <c r="C15" s="68">
        <v>14.350603481842025</v>
      </c>
      <c r="D15" s="68">
        <v>15.063651192928365</v>
      </c>
      <c r="E15" s="28"/>
      <c r="F15" s="32"/>
      <c r="H15" s="7"/>
      <c r="I15" s="40"/>
      <c r="J15" s="29"/>
      <c r="K15" s="32"/>
    </row>
    <row r="16" spans="1:34">
      <c r="A16" s="2">
        <v>42825</v>
      </c>
      <c r="B16" s="68">
        <v>14.137226206923359</v>
      </c>
      <c r="C16" s="68">
        <v>14.375421119422793</v>
      </c>
      <c r="D16" s="68">
        <v>14.208346450688561</v>
      </c>
      <c r="E16" s="28"/>
      <c r="F16" s="32"/>
      <c r="H16" s="7"/>
      <c r="I16" s="40"/>
      <c r="J16" s="29"/>
      <c r="K16" s="32"/>
    </row>
    <row r="17" spans="1:34">
      <c r="A17" s="2">
        <v>42916</v>
      </c>
      <c r="B17" s="68">
        <v>16.607752068238817</v>
      </c>
      <c r="C17" s="68">
        <v>14.848611501743168</v>
      </c>
      <c r="D17" s="68">
        <v>16.833259910167026</v>
      </c>
      <c r="E17" s="28"/>
      <c r="F17" s="32"/>
      <c r="H17" s="7"/>
      <c r="I17" s="40"/>
      <c r="J17" s="29"/>
      <c r="K17" s="32"/>
    </row>
    <row r="18" spans="1:34">
      <c r="A18" s="2">
        <v>43008</v>
      </c>
      <c r="B18" s="68">
        <v>15.786921051162892</v>
      </c>
      <c r="C18" s="68">
        <v>15.062061284573774</v>
      </c>
      <c r="D18" s="68">
        <v>16.20293794844585</v>
      </c>
      <c r="E18" s="28"/>
      <c r="F18" s="32"/>
      <c r="H18" s="7"/>
      <c r="I18" s="40"/>
      <c r="J18" s="29"/>
      <c r="K18" s="32"/>
    </row>
    <row r="19" spans="1:34">
      <c r="A19" s="2">
        <v>43100</v>
      </c>
      <c r="B19" s="68">
        <v>15.641111232973511</v>
      </c>
      <c r="C19" s="68">
        <v>15.543252639824644</v>
      </c>
      <c r="D19" s="68">
        <v>16.587686454836312</v>
      </c>
      <c r="E19" s="28"/>
      <c r="F19" s="32"/>
      <c r="H19" s="7"/>
      <c r="I19" s="40"/>
      <c r="J19" s="29"/>
      <c r="K19" s="32"/>
    </row>
    <row r="20" spans="1:34">
      <c r="A20" s="2">
        <v>43190</v>
      </c>
      <c r="B20" s="68">
        <v>9.7014649291147368</v>
      </c>
      <c r="C20" s="68">
        <v>14.434312320372488</v>
      </c>
      <c r="D20" s="68">
        <v>10.131309911072247</v>
      </c>
      <c r="E20" s="28"/>
      <c r="F20" s="32"/>
      <c r="H20" s="7"/>
      <c r="I20" s="40"/>
      <c r="J20" s="29"/>
      <c r="K20" s="32"/>
      <c r="L20" s="27"/>
      <c r="M20" s="27"/>
      <c r="N20" s="27"/>
      <c r="O20" s="27"/>
      <c r="P20" s="27"/>
      <c r="Q20" s="27"/>
      <c r="R20" s="27"/>
      <c r="S20" s="27"/>
      <c r="T20" s="27"/>
      <c r="U20" s="27"/>
      <c r="V20" s="27"/>
      <c r="W20" s="27"/>
      <c r="X20" s="27"/>
      <c r="Y20" s="27"/>
      <c r="Z20" s="27"/>
      <c r="AA20" s="27"/>
      <c r="AB20" s="27"/>
      <c r="AC20" s="27"/>
      <c r="AD20" s="27"/>
      <c r="AE20" s="27"/>
      <c r="AF20" s="27"/>
      <c r="AG20" s="27"/>
      <c r="AH20" s="27"/>
    </row>
    <row r="21" spans="1:34">
      <c r="A21" s="2">
        <v>43281</v>
      </c>
      <c r="B21" s="68">
        <v>9.0955851465679132</v>
      </c>
      <c r="C21" s="68">
        <v>12.556270589954764</v>
      </c>
      <c r="D21" s="68">
        <v>10.029246453449616</v>
      </c>
      <c r="E21" s="28"/>
      <c r="F21" s="32"/>
      <c r="H21" s="7"/>
      <c r="I21" s="40"/>
      <c r="J21" s="29"/>
      <c r="K21" s="32"/>
    </row>
    <row r="22" spans="1:34">
      <c r="A22" s="2">
        <v>43373</v>
      </c>
      <c r="B22" s="68">
        <v>9.4601198523865033</v>
      </c>
      <c r="C22" s="68">
        <v>10.974570290260667</v>
      </c>
      <c r="D22" s="68">
        <v>10.638262774054498</v>
      </c>
      <c r="E22" s="28"/>
      <c r="F22" s="32"/>
      <c r="H22" s="7"/>
      <c r="I22" s="40"/>
      <c r="J22" s="29"/>
      <c r="K22" s="32"/>
    </row>
    <row r="23" spans="1:34">
      <c r="A23" s="2">
        <v>43465</v>
      </c>
      <c r="B23" s="68">
        <v>10.677477118856423</v>
      </c>
      <c r="C23" s="68">
        <v>9.7336617617313941</v>
      </c>
      <c r="D23" s="68">
        <v>12.037465637472005</v>
      </c>
      <c r="E23" s="28"/>
      <c r="F23" s="32"/>
      <c r="H23" s="7"/>
      <c r="I23" s="40"/>
      <c r="J23" s="29"/>
      <c r="K23" s="32"/>
    </row>
    <row r="24" spans="1:34">
      <c r="A24" s="2">
        <v>43555</v>
      </c>
      <c r="B24" s="68">
        <v>7.6935628802406271</v>
      </c>
      <c r="C24" s="68">
        <v>9.2316862495128671</v>
      </c>
      <c r="D24" s="68">
        <v>10.25088678736258</v>
      </c>
      <c r="E24" s="28"/>
      <c r="F24" s="32"/>
      <c r="H24" s="7"/>
      <c r="I24" s="40"/>
      <c r="J24" s="29"/>
      <c r="K24" s="32"/>
    </row>
    <row r="25" spans="1:34">
      <c r="A25" s="2">
        <v>43646</v>
      </c>
      <c r="B25" s="68">
        <v>9.4074086838588382</v>
      </c>
      <c r="C25" s="68">
        <v>9.3096421338355988</v>
      </c>
      <c r="D25" s="68">
        <v>11.613756701962895</v>
      </c>
      <c r="E25" s="28"/>
      <c r="F25" s="32"/>
      <c r="H25" s="7"/>
      <c r="I25" s="40"/>
      <c r="J25" s="29"/>
      <c r="K25" s="32"/>
    </row>
    <row r="26" spans="1:34">
      <c r="A26" s="2">
        <v>43738</v>
      </c>
      <c r="B26" s="68">
        <v>8.0559723097513025</v>
      </c>
      <c r="C26" s="68">
        <v>8.9586052481767986</v>
      </c>
      <c r="D26" s="68">
        <v>11.758572011628408</v>
      </c>
      <c r="E26" s="28"/>
      <c r="F26" s="32"/>
      <c r="H26" s="7"/>
      <c r="I26" s="40"/>
      <c r="J26" s="29"/>
      <c r="K26" s="32"/>
    </row>
    <row r="27" spans="1:34">
      <c r="A27" s="2">
        <v>43830</v>
      </c>
      <c r="B27" s="68">
        <v>5.9601141987395367</v>
      </c>
      <c r="C27" s="68">
        <v>7.7792645181475768</v>
      </c>
      <c r="D27" s="68">
        <v>10.19886414611363</v>
      </c>
      <c r="E27" s="28"/>
      <c r="F27" s="32"/>
      <c r="H27" s="7"/>
      <c r="I27" s="40"/>
      <c r="J27" s="29"/>
      <c r="K27" s="32"/>
    </row>
    <row r="28" spans="1:34">
      <c r="A28" s="2">
        <v>43921</v>
      </c>
      <c r="B28" s="68">
        <v>-2.0118949898434404</v>
      </c>
      <c r="C28" s="68">
        <v>5.3529000506265589</v>
      </c>
      <c r="D28" s="68">
        <v>2.9493620161974743</v>
      </c>
      <c r="E28" s="28"/>
      <c r="F28" s="32"/>
      <c r="H28" s="7"/>
      <c r="I28" s="40"/>
      <c r="J28" s="29"/>
      <c r="K28" s="32"/>
    </row>
    <row r="29" spans="1:34">
      <c r="A29" s="2">
        <v>44012</v>
      </c>
      <c r="B29" s="68">
        <v>1.1072898052738671</v>
      </c>
      <c r="C29" s="68">
        <v>3.2778703309803165</v>
      </c>
      <c r="D29" s="68">
        <v>4.6817724889526691</v>
      </c>
      <c r="E29" s="28"/>
      <c r="F29" s="32"/>
      <c r="H29" s="7"/>
      <c r="I29" s="40"/>
      <c r="J29" s="29"/>
      <c r="K29" s="32"/>
    </row>
    <row r="30" spans="1:34">
      <c r="A30" s="2">
        <v>44104</v>
      </c>
      <c r="B30" s="68">
        <v>2.7166665706984325</v>
      </c>
      <c r="C30" s="68">
        <v>1.9430438962170991</v>
      </c>
      <c r="D30" s="68">
        <v>6.0825128917110955</v>
      </c>
      <c r="F30" s="32"/>
      <c r="H30" s="7"/>
      <c r="I30" s="40"/>
      <c r="J30" s="29"/>
      <c r="K30" s="32"/>
    </row>
    <row r="31" spans="1:34">
      <c r="A31" s="2">
        <v>44196</v>
      </c>
      <c r="B31" s="68">
        <v>1.949038144232236</v>
      </c>
      <c r="C31" s="68">
        <v>0.94027488259027381</v>
      </c>
      <c r="D31" s="68">
        <v>6.5803955167189923</v>
      </c>
      <c r="F31" s="32"/>
      <c r="H31" s="7"/>
      <c r="I31" s="40"/>
      <c r="J31" s="29"/>
      <c r="K31" s="32"/>
    </row>
    <row r="32" spans="1:34">
      <c r="A32" s="2">
        <v>44286</v>
      </c>
      <c r="B32" s="68">
        <v>0.77972201389409734</v>
      </c>
      <c r="C32" s="68">
        <v>1.638179133524658</v>
      </c>
      <c r="D32" s="68">
        <v>8.2596071086541301</v>
      </c>
      <c r="F32" s="32"/>
      <c r="H32" s="7"/>
      <c r="I32" s="40"/>
      <c r="J32" s="29"/>
      <c r="K32" s="32"/>
    </row>
    <row r="33" spans="1:11">
      <c r="A33" s="2">
        <v>44377</v>
      </c>
      <c r="B33" s="68">
        <v>0.74631988359628165</v>
      </c>
      <c r="C33" s="68">
        <v>1.5479366531052619</v>
      </c>
      <c r="D33" s="68">
        <v>8.3022269839933269</v>
      </c>
      <c r="F33" s="32"/>
      <c r="G33" s="32"/>
      <c r="H33" s="7"/>
      <c r="I33" s="40"/>
      <c r="J33" s="29"/>
      <c r="K33" s="32"/>
    </row>
    <row r="34" spans="1:11">
      <c r="A34" s="2">
        <v>44469</v>
      </c>
      <c r="B34" s="68">
        <v>0.46298774303307288</v>
      </c>
      <c r="C34" s="68">
        <v>0.98451694618892194</v>
      </c>
      <c r="D34" s="68">
        <v>9.2129896464436065</v>
      </c>
      <c r="F34" s="32"/>
      <c r="G34" s="32"/>
      <c r="H34" s="7"/>
      <c r="I34" s="40"/>
      <c r="J34" s="29"/>
      <c r="K34" s="32"/>
    </row>
    <row r="35" spans="1:11">
      <c r="A35" s="2">
        <v>44561</v>
      </c>
      <c r="B35" s="68">
        <v>-6.8024406816966092</v>
      </c>
      <c r="C35" s="68">
        <v>-1.2033527602932894</v>
      </c>
      <c r="D35" s="68">
        <v>5.5767373971739111</v>
      </c>
      <c r="F35" s="32"/>
      <c r="H35" s="7"/>
      <c r="I35" s="40"/>
      <c r="J35" s="29"/>
      <c r="K35" s="32"/>
    </row>
    <row r="36" spans="1:11">
      <c r="A36" s="2">
        <v>44651</v>
      </c>
      <c r="B36" s="68">
        <v>-7.1977118052458513</v>
      </c>
      <c r="C36" s="68">
        <v>-3.1977112150782765</v>
      </c>
      <c r="D36" s="68">
        <v>7.764359160093</v>
      </c>
      <c r="F36" s="32"/>
      <c r="H36" s="7"/>
      <c r="I36" s="40"/>
      <c r="J36" s="29"/>
      <c r="K36" s="32"/>
    </row>
    <row r="37" spans="1:11">
      <c r="A37" s="2">
        <v>44742</v>
      </c>
      <c r="B37" s="68">
        <v>-10.589826835884123</v>
      </c>
      <c r="C37" s="68">
        <v>-6.0317478949483778</v>
      </c>
      <c r="D37" s="68">
        <v>7.1235074433557113</v>
      </c>
      <c r="F37" s="32"/>
      <c r="H37" s="7"/>
      <c r="I37" s="40"/>
      <c r="J37" s="29"/>
      <c r="K37" s="32"/>
    </row>
    <row r="38" spans="1:11">
      <c r="B38" s="56"/>
      <c r="C38" s="56"/>
      <c r="D38" s="56"/>
      <c r="F38" s="32"/>
      <c r="K38" s="32"/>
    </row>
    <row r="39" spans="1:11">
      <c r="F39" s="32"/>
      <c r="K39" s="32"/>
    </row>
    <row r="40" spans="1:11">
      <c r="K40" s="32"/>
    </row>
    <row r="41" spans="1:11">
      <c r="K41" s="32"/>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37"/>
  <sheetViews>
    <sheetView workbookViewId="0">
      <selection activeCell="D15" sqref="D15"/>
    </sheetView>
  </sheetViews>
  <sheetFormatPr defaultRowHeight="14.4"/>
  <cols>
    <col min="1" max="1" width="10" customWidth="1"/>
    <col min="2" max="2" width="25" customWidth="1"/>
    <col min="3" max="3" width="45.33203125" bestFit="1" customWidth="1"/>
    <col min="4" max="4" width="37.6640625" bestFit="1" customWidth="1"/>
    <col min="6" max="6" width="17" bestFit="1" customWidth="1"/>
    <col min="7" max="8" width="12" bestFit="1" customWidth="1"/>
  </cols>
  <sheetData>
    <row r="1" spans="1:30">
      <c r="A1" s="53" t="s">
        <v>0</v>
      </c>
      <c r="B1" s="52" t="s">
        <v>123</v>
      </c>
      <c r="C1" s="52"/>
      <c r="D1" s="52"/>
      <c r="E1" s="52"/>
      <c r="F1" s="52"/>
      <c r="G1" s="52"/>
      <c r="H1" s="52"/>
      <c r="I1" s="52"/>
      <c r="J1" s="52"/>
      <c r="K1" s="52"/>
      <c r="L1" s="52"/>
      <c r="M1" s="52"/>
      <c r="N1" s="52"/>
      <c r="O1" s="52"/>
      <c r="P1" s="52"/>
      <c r="Q1" s="52"/>
    </row>
    <row r="2" spans="1:30">
      <c r="A2" s="53" t="s">
        <v>1</v>
      </c>
      <c r="B2" s="52" t="s">
        <v>4</v>
      </c>
      <c r="C2" s="52"/>
      <c r="D2" s="52"/>
      <c r="E2" s="52"/>
      <c r="F2" s="52"/>
      <c r="G2" s="52"/>
      <c r="H2" s="52"/>
      <c r="I2" s="52"/>
      <c r="J2" s="52"/>
      <c r="K2" s="52"/>
      <c r="L2" s="52"/>
      <c r="M2" s="52"/>
      <c r="N2" s="52"/>
      <c r="O2" s="52"/>
      <c r="P2" s="52"/>
      <c r="Q2" s="52"/>
    </row>
    <row r="3" spans="1:30">
      <c r="A3" s="53" t="s">
        <v>2</v>
      </c>
      <c r="B3" s="52" t="s">
        <v>97</v>
      </c>
      <c r="C3" s="52"/>
      <c r="D3" s="52"/>
      <c r="E3" s="52"/>
      <c r="F3" s="52"/>
      <c r="G3" s="52"/>
      <c r="H3" s="52"/>
      <c r="I3" s="52"/>
      <c r="J3" s="52"/>
      <c r="K3" s="52"/>
      <c r="L3" s="52"/>
      <c r="M3" s="52"/>
      <c r="N3" s="52"/>
      <c r="O3" s="52"/>
      <c r="P3" s="52"/>
      <c r="Q3" s="52"/>
      <c r="R3" s="13"/>
      <c r="S3" s="13"/>
      <c r="T3" s="15"/>
      <c r="U3" s="13"/>
      <c r="V3" s="13"/>
      <c r="W3" s="13"/>
      <c r="X3" s="13"/>
      <c r="Y3" s="13"/>
      <c r="Z3" s="13"/>
      <c r="AA3" s="13"/>
      <c r="AB3" s="13"/>
      <c r="AC3" s="13"/>
      <c r="AD3" s="13"/>
    </row>
    <row r="4" spans="1:30">
      <c r="A4" s="53" t="s">
        <v>3</v>
      </c>
      <c r="B4" s="52" t="s">
        <v>48</v>
      </c>
      <c r="C4" s="52"/>
      <c r="D4" s="52"/>
      <c r="E4" s="52"/>
      <c r="F4" s="52"/>
      <c r="G4" s="52"/>
      <c r="H4" s="52"/>
      <c r="I4" s="52"/>
      <c r="J4" s="52"/>
      <c r="K4" s="52"/>
      <c r="L4" s="52"/>
      <c r="M4" s="52"/>
      <c r="N4" s="52"/>
      <c r="O4" s="52"/>
      <c r="P4" s="52"/>
      <c r="Q4" s="52"/>
    </row>
    <row r="5" spans="1:30">
      <c r="G5" s="13"/>
      <c r="I5" s="13"/>
    </row>
    <row r="6" spans="1:30">
      <c r="G6" s="13"/>
      <c r="I6" s="13"/>
    </row>
    <row r="7" spans="1:30">
      <c r="A7" s="59"/>
      <c r="B7" s="60" t="s">
        <v>124</v>
      </c>
      <c r="C7" s="60" t="s">
        <v>125</v>
      </c>
      <c r="D7" s="60" t="s">
        <v>126</v>
      </c>
      <c r="G7" s="13"/>
      <c r="H7" s="13"/>
      <c r="I7" s="13"/>
    </row>
    <row r="8" spans="1:30">
      <c r="A8" s="58">
        <v>42094</v>
      </c>
      <c r="B8" s="61">
        <v>64.099999999999994</v>
      </c>
      <c r="C8" s="61">
        <v>64.099999999999994</v>
      </c>
      <c r="D8" s="61">
        <v>61.888218699999996</v>
      </c>
      <c r="F8" s="34"/>
      <c r="G8" s="13"/>
      <c r="H8" s="13"/>
      <c r="I8" s="62"/>
      <c r="J8" s="62"/>
      <c r="M8" s="27"/>
      <c r="N8" s="27"/>
    </row>
    <row r="9" spans="1:30">
      <c r="A9" s="58">
        <v>42185</v>
      </c>
      <c r="B9" s="61">
        <v>66.600000000000009</v>
      </c>
      <c r="C9" s="61">
        <v>65.349999999999994</v>
      </c>
      <c r="D9" s="61">
        <v>64.39650420000001</v>
      </c>
      <c r="F9" s="34"/>
      <c r="G9" s="13"/>
      <c r="H9" s="62"/>
      <c r="I9" s="62"/>
      <c r="J9" s="62"/>
      <c r="L9" s="27"/>
      <c r="M9" s="27"/>
      <c r="N9" s="27"/>
    </row>
    <row r="10" spans="1:30">
      <c r="A10" s="58">
        <v>42277</v>
      </c>
      <c r="B10" s="61">
        <v>65.58</v>
      </c>
      <c r="C10" s="61">
        <v>65.426666666666662</v>
      </c>
      <c r="D10" s="61">
        <v>62.973955199999999</v>
      </c>
      <c r="F10" s="34"/>
      <c r="G10" s="13"/>
      <c r="H10" s="62"/>
      <c r="I10" s="62"/>
      <c r="J10" s="62"/>
      <c r="L10" s="27"/>
      <c r="M10" s="27"/>
      <c r="N10" s="27"/>
    </row>
    <row r="11" spans="1:30">
      <c r="A11" s="58">
        <v>42369</v>
      </c>
      <c r="B11" s="61">
        <v>65.73</v>
      </c>
      <c r="C11" s="61">
        <v>65.502499999999998</v>
      </c>
      <c r="D11" s="61">
        <v>62.521837900000001</v>
      </c>
      <c r="F11" s="34"/>
      <c r="G11" s="13"/>
      <c r="H11" s="62"/>
      <c r="I11" s="62"/>
      <c r="J11" s="62"/>
      <c r="L11" s="27"/>
      <c r="M11" s="27"/>
      <c r="N11" s="27"/>
    </row>
    <row r="12" spans="1:30">
      <c r="A12" s="58">
        <v>42460</v>
      </c>
      <c r="B12" s="61">
        <v>66.34</v>
      </c>
      <c r="C12" s="61">
        <v>66.0625</v>
      </c>
      <c r="D12" s="61">
        <v>62.764871099999993</v>
      </c>
      <c r="F12" s="34"/>
      <c r="G12" s="13"/>
      <c r="H12" s="62"/>
      <c r="I12" s="62"/>
      <c r="J12" s="62"/>
      <c r="L12" s="27"/>
      <c r="M12" s="27"/>
      <c r="N12" s="27"/>
    </row>
    <row r="13" spans="1:30">
      <c r="A13" s="58">
        <v>42551</v>
      </c>
      <c r="B13" s="61">
        <v>65.2</v>
      </c>
      <c r="C13" s="61">
        <v>65.712499999999991</v>
      </c>
      <c r="D13" s="61">
        <v>61.735431599999998</v>
      </c>
      <c r="F13" s="34"/>
      <c r="G13" s="13"/>
      <c r="H13" s="62"/>
      <c r="I13" s="62"/>
      <c r="J13" s="62"/>
      <c r="L13" s="27"/>
      <c r="M13" s="27"/>
      <c r="N13" s="27"/>
    </row>
    <row r="14" spans="1:30">
      <c r="A14" s="58">
        <v>42643</v>
      </c>
      <c r="B14" s="61">
        <v>64.12</v>
      </c>
      <c r="C14" s="61">
        <v>65.347499999999997</v>
      </c>
      <c r="D14" s="61">
        <v>60.853761500000005</v>
      </c>
      <c r="F14" s="34"/>
      <c r="G14" s="13"/>
      <c r="H14" s="62"/>
      <c r="I14" s="62"/>
      <c r="J14" s="62"/>
      <c r="L14" s="27"/>
      <c r="M14" s="27"/>
      <c r="N14" s="27"/>
    </row>
    <row r="15" spans="1:30">
      <c r="A15" s="58">
        <v>42735</v>
      </c>
      <c r="B15" s="61">
        <v>66.63</v>
      </c>
      <c r="C15" s="61">
        <v>65.572500000000005</v>
      </c>
      <c r="D15" s="61">
        <v>63.033887800000002</v>
      </c>
      <c r="F15" s="34"/>
      <c r="G15" s="13"/>
      <c r="H15" s="62"/>
      <c r="I15" s="62"/>
      <c r="J15" s="62"/>
      <c r="L15" s="27"/>
      <c r="M15" s="27"/>
      <c r="N15" s="27"/>
    </row>
    <row r="16" spans="1:30">
      <c r="A16" s="58">
        <v>42825</v>
      </c>
      <c r="B16" s="61">
        <v>62.88</v>
      </c>
      <c r="C16" s="61">
        <v>64.70750000000001</v>
      </c>
      <c r="D16" s="61">
        <v>60.034595500000002</v>
      </c>
      <c r="F16" s="34"/>
      <c r="G16" s="13"/>
      <c r="H16" s="62"/>
      <c r="I16" s="62"/>
      <c r="J16" s="62"/>
      <c r="L16" s="27"/>
      <c r="M16" s="27"/>
      <c r="N16" s="27"/>
    </row>
    <row r="17" spans="1:14">
      <c r="A17" s="58">
        <v>42916</v>
      </c>
      <c r="B17" s="61">
        <v>62.45</v>
      </c>
      <c r="C17" s="61">
        <v>64.02000000000001</v>
      </c>
      <c r="D17" s="61">
        <v>59.723450800000002</v>
      </c>
      <c r="F17" s="34"/>
      <c r="G17" s="13"/>
      <c r="H17" s="62"/>
      <c r="I17" s="62"/>
      <c r="J17" s="62"/>
      <c r="L17" s="27"/>
      <c r="M17" s="27"/>
      <c r="N17" s="27"/>
    </row>
    <row r="18" spans="1:14">
      <c r="A18" s="58">
        <v>43008</v>
      </c>
      <c r="B18" s="61">
        <v>62.139999999999993</v>
      </c>
      <c r="C18" s="61">
        <v>63.525000000000006</v>
      </c>
      <c r="D18" s="61">
        <v>59.447917500000003</v>
      </c>
      <c r="F18" s="34"/>
      <c r="G18" s="13"/>
      <c r="H18" s="62"/>
      <c r="I18" s="62"/>
      <c r="J18" s="62"/>
      <c r="L18" s="27"/>
      <c r="M18" s="27"/>
      <c r="N18" s="27"/>
    </row>
    <row r="19" spans="1:14">
      <c r="A19" s="58">
        <v>43100</v>
      </c>
      <c r="B19" s="61">
        <v>62.67</v>
      </c>
      <c r="C19" s="61">
        <v>62.535000000000011</v>
      </c>
      <c r="D19" s="61">
        <v>59.967046300000007</v>
      </c>
      <c r="F19" s="34"/>
      <c r="G19" s="13"/>
      <c r="H19" s="62"/>
      <c r="I19" s="62"/>
      <c r="J19" s="62"/>
      <c r="L19" s="27"/>
      <c r="M19" s="27"/>
      <c r="N19" s="27"/>
    </row>
    <row r="20" spans="1:14">
      <c r="A20" s="58">
        <v>43190</v>
      </c>
      <c r="B20" s="61">
        <v>66.2</v>
      </c>
      <c r="C20" s="61">
        <v>63.365000000000002</v>
      </c>
      <c r="D20" s="61">
        <v>63.5938953</v>
      </c>
      <c r="F20" s="34"/>
      <c r="G20" s="13"/>
      <c r="H20" s="62"/>
      <c r="I20" s="62"/>
      <c r="J20" s="62"/>
      <c r="L20" s="27"/>
      <c r="M20" s="27"/>
      <c r="N20" s="27"/>
    </row>
    <row r="21" spans="1:14">
      <c r="A21" s="58">
        <v>43281</v>
      </c>
      <c r="B21" s="61">
        <v>68.179999999999993</v>
      </c>
      <c r="C21" s="61">
        <v>64.797499999999999</v>
      </c>
      <c r="D21" s="61">
        <v>64.055796099999995</v>
      </c>
      <c r="F21" s="34"/>
      <c r="G21" s="13"/>
      <c r="H21" s="62"/>
      <c r="I21" s="62"/>
      <c r="J21" s="62"/>
      <c r="L21" s="27"/>
      <c r="M21" s="27"/>
      <c r="N21" s="27"/>
    </row>
    <row r="22" spans="1:14">
      <c r="A22" s="58">
        <v>43373</v>
      </c>
      <c r="B22" s="61">
        <v>67.959999999999994</v>
      </c>
      <c r="C22" s="61">
        <v>66.252499999999998</v>
      </c>
      <c r="D22" s="61">
        <v>62.452224599999994</v>
      </c>
      <c r="F22" s="34"/>
      <c r="G22" s="13"/>
      <c r="H22" s="62"/>
      <c r="I22" s="62"/>
      <c r="J22" s="62"/>
      <c r="L22" s="27"/>
      <c r="M22" s="27"/>
      <c r="N22" s="27"/>
    </row>
    <row r="23" spans="1:14">
      <c r="A23" s="58">
        <v>43465</v>
      </c>
      <c r="B23" s="61">
        <v>68.75</v>
      </c>
      <c r="C23" s="61">
        <v>67.772499999999994</v>
      </c>
      <c r="D23" s="61">
        <v>63.032750499999999</v>
      </c>
      <c r="F23" s="34"/>
      <c r="G23" s="13"/>
      <c r="H23" s="62"/>
      <c r="I23" s="62"/>
      <c r="J23" s="62"/>
      <c r="L23" s="27"/>
      <c r="M23" s="27"/>
      <c r="N23" s="27"/>
    </row>
    <row r="24" spans="1:14">
      <c r="A24" s="58">
        <v>43555</v>
      </c>
      <c r="B24" s="61">
        <v>68.8</v>
      </c>
      <c r="C24" s="61">
        <v>68.422499999999985</v>
      </c>
      <c r="D24" s="61">
        <v>61.266733699999996</v>
      </c>
      <c r="F24" s="34"/>
      <c r="G24" s="13"/>
      <c r="H24" s="62"/>
      <c r="I24" s="62"/>
      <c r="J24" s="62"/>
      <c r="L24" s="27"/>
      <c r="M24" s="27"/>
      <c r="N24" s="27"/>
    </row>
    <row r="25" spans="1:14">
      <c r="A25" s="58">
        <v>43646</v>
      </c>
      <c r="B25" s="61">
        <v>67.930000000000007</v>
      </c>
      <c r="C25" s="61">
        <v>68.36</v>
      </c>
      <c r="D25" s="61">
        <v>60.740661799999998</v>
      </c>
      <c r="F25" s="34"/>
      <c r="G25" s="13"/>
      <c r="H25" s="62"/>
      <c r="I25" s="62"/>
      <c r="J25" s="62"/>
      <c r="L25" s="27"/>
      <c r="M25" s="27"/>
      <c r="N25" s="27"/>
    </row>
    <row r="26" spans="1:14">
      <c r="A26" s="58">
        <v>43738</v>
      </c>
      <c r="B26" s="61">
        <v>67.94</v>
      </c>
      <c r="C26" s="61">
        <v>68.355000000000004</v>
      </c>
      <c r="D26" s="61">
        <v>59.811410099999996</v>
      </c>
      <c r="F26" s="34"/>
      <c r="G26" s="13"/>
      <c r="H26" s="62"/>
      <c r="I26" s="62"/>
      <c r="J26" s="62"/>
      <c r="L26" s="27"/>
      <c r="M26" s="27"/>
      <c r="N26" s="27"/>
    </row>
    <row r="27" spans="1:14">
      <c r="A27" s="58">
        <v>43830</v>
      </c>
      <c r="B27" s="61">
        <v>68.81</v>
      </c>
      <c r="C27" s="61">
        <v>68.37</v>
      </c>
      <c r="D27" s="61">
        <v>59.568745499999999</v>
      </c>
      <c r="F27" s="34"/>
      <c r="G27" s="13"/>
      <c r="H27" s="62"/>
      <c r="I27" s="62"/>
      <c r="J27" s="62"/>
      <c r="L27" s="27"/>
      <c r="M27" s="27"/>
      <c r="N27" s="27"/>
    </row>
    <row r="28" spans="1:14">
      <c r="A28" s="58">
        <v>43921</v>
      </c>
      <c r="B28" s="61">
        <v>73.13</v>
      </c>
      <c r="C28" s="61">
        <v>69.452500000000001</v>
      </c>
      <c r="D28" s="61">
        <v>63.605014199999999</v>
      </c>
      <c r="F28" s="34"/>
      <c r="G28" s="13"/>
      <c r="H28" s="62"/>
      <c r="I28" s="62"/>
      <c r="J28" s="62"/>
      <c r="L28" s="27"/>
      <c r="M28" s="27"/>
      <c r="N28" s="27"/>
    </row>
    <row r="29" spans="1:14">
      <c r="A29" s="58">
        <v>44012</v>
      </c>
      <c r="B29" s="61">
        <v>69.14</v>
      </c>
      <c r="C29" s="61">
        <v>69.75500000000001</v>
      </c>
      <c r="D29" s="61">
        <v>61.645673300000006</v>
      </c>
      <c r="F29" s="34"/>
      <c r="G29" s="13"/>
      <c r="H29" s="62"/>
      <c r="I29" s="62"/>
      <c r="J29" s="62"/>
      <c r="L29" s="27"/>
      <c r="M29" s="27"/>
      <c r="N29" s="27"/>
    </row>
    <row r="30" spans="1:14">
      <c r="A30" s="58">
        <v>44104</v>
      </c>
      <c r="B30" s="61">
        <v>67.290000000000006</v>
      </c>
      <c r="C30" s="61">
        <v>69.592500000000015</v>
      </c>
      <c r="D30" s="61">
        <v>59.267134499999997</v>
      </c>
      <c r="F30" s="34"/>
      <c r="G30" s="13"/>
      <c r="H30" s="62"/>
      <c r="I30" s="62"/>
      <c r="J30" s="62"/>
      <c r="L30" s="27"/>
      <c r="M30" s="27"/>
      <c r="N30" s="27"/>
    </row>
    <row r="31" spans="1:14">
      <c r="A31" s="58">
        <v>44196</v>
      </c>
      <c r="B31" s="61">
        <v>66.790000000000006</v>
      </c>
      <c r="C31" s="61">
        <v>69.087500000000006</v>
      </c>
      <c r="D31" s="61">
        <v>58.913886299999994</v>
      </c>
      <c r="F31" s="34"/>
      <c r="G31" s="13"/>
      <c r="H31" s="62"/>
      <c r="I31" s="62"/>
      <c r="J31" s="62"/>
      <c r="L31" s="27"/>
      <c r="M31" s="27"/>
      <c r="N31" s="27"/>
    </row>
    <row r="32" spans="1:14">
      <c r="A32" s="58">
        <v>44286</v>
      </c>
      <c r="B32" s="61">
        <v>70.040000000000006</v>
      </c>
      <c r="C32" s="61">
        <v>68.314999999999998</v>
      </c>
      <c r="D32" s="61">
        <v>60.236009999999993</v>
      </c>
      <c r="F32" s="34"/>
      <c r="G32" s="13"/>
      <c r="H32" s="62"/>
      <c r="I32" s="62"/>
      <c r="J32" s="62"/>
      <c r="L32" s="27"/>
      <c r="M32" s="27"/>
      <c r="N32" s="27"/>
    </row>
    <row r="33" spans="1:14">
      <c r="A33" s="58">
        <v>44377</v>
      </c>
      <c r="B33" s="61">
        <v>69.97</v>
      </c>
      <c r="C33" s="61">
        <v>68.522500000000008</v>
      </c>
      <c r="D33" s="61">
        <v>59.510368999999997</v>
      </c>
      <c r="F33" s="34"/>
      <c r="G33" s="13"/>
      <c r="H33" s="62"/>
      <c r="I33" s="62"/>
      <c r="J33" s="62"/>
      <c r="L33" s="27"/>
      <c r="M33" s="27"/>
      <c r="N33" s="27"/>
    </row>
    <row r="34" spans="1:14">
      <c r="A34" s="58">
        <v>44469</v>
      </c>
      <c r="B34" s="61">
        <v>70.95</v>
      </c>
      <c r="C34" s="61">
        <v>69.4375</v>
      </c>
      <c r="D34" s="61">
        <v>58.877913400000004</v>
      </c>
      <c r="F34" s="34"/>
      <c r="G34" s="13"/>
      <c r="H34" s="62"/>
      <c r="I34" s="62"/>
      <c r="J34" s="62"/>
    </row>
    <row r="35" spans="1:14">
      <c r="A35" s="58">
        <v>44561</v>
      </c>
      <c r="B35" s="61">
        <v>78.34</v>
      </c>
      <c r="C35" s="61">
        <v>72.325000000000003</v>
      </c>
      <c r="D35" s="61">
        <v>61.216674900000001</v>
      </c>
      <c r="F35" s="34"/>
      <c r="G35" s="13"/>
      <c r="H35" s="62"/>
      <c r="I35" s="62"/>
      <c r="J35" s="62"/>
    </row>
    <row r="36" spans="1:14">
      <c r="A36" s="58">
        <v>44651</v>
      </c>
      <c r="B36" s="61">
        <v>79.510000000000005</v>
      </c>
      <c r="C36" s="61">
        <v>74.69250000000001</v>
      </c>
      <c r="D36" s="61">
        <v>53.378658800000004</v>
      </c>
      <c r="F36" s="34"/>
      <c r="G36" s="13"/>
      <c r="H36" s="62"/>
      <c r="I36" s="62"/>
      <c r="J36" s="62"/>
    </row>
    <row r="37" spans="1:14">
      <c r="A37" s="58">
        <v>44742</v>
      </c>
      <c r="B37" s="61">
        <v>83.17</v>
      </c>
      <c r="C37" s="61">
        <v>77.992500000000007</v>
      </c>
      <c r="D37" s="61">
        <v>54.591808</v>
      </c>
      <c r="F37" s="34"/>
      <c r="G37" s="13"/>
      <c r="H37" s="62"/>
      <c r="I37" s="62"/>
      <c r="J37" s="6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067B-01CD-4DB0-AB03-1377FE72036D}">
  <dimension ref="A1:G37"/>
  <sheetViews>
    <sheetView workbookViewId="0">
      <selection activeCell="D36" sqref="D36"/>
    </sheetView>
  </sheetViews>
  <sheetFormatPr defaultColWidth="9.109375" defaultRowHeight="14.4"/>
  <cols>
    <col min="1" max="2" width="9.109375" style="63"/>
    <col min="3" max="3" width="7.6640625" style="63" bestFit="1" customWidth="1"/>
    <col min="4" max="4" width="28.44140625" style="63" bestFit="1" customWidth="1"/>
    <col min="5" max="16384" width="9.109375" style="63"/>
  </cols>
  <sheetData>
    <row r="1" spans="1:7">
      <c r="A1" s="64" t="s">
        <v>0</v>
      </c>
      <c r="B1" s="63" t="s">
        <v>86</v>
      </c>
    </row>
    <row r="2" spans="1:7">
      <c r="A2" s="64" t="s">
        <v>1</v>
      </c>
      <c r="B2" s="63" t="s">
        <v>13</v>
      </c>
    </row>
    <row r="3" spans="1:7">
      <c r="A3" s="64" t="s">
        <v>2</v>
      </c>
      <c r="B3" s="63" t="s">
        <v>9</v>
      </c>
    </row>
    <row r="4" spans="1:7">
      <c r="A4" s="64" t="s">
        <v>3</v>
      </c>
    </row>
    <row r="5" spans="1:7">
      <c r="G5" s="70"/>
    </row>
    <row r="6" spans="1:7">
      <c r="G6" s="70"/>
    </row>
    <row r="7" spans="1:7">
      <c r="A7" s="66"/>
      <c r="B7" s="67" t="s">
        <v>23</v>
      </c>
      <c r="C7" s="67" t="s">
        <v>15</v>
      </c>
      <c r="D7" s="67" t="s">
        <v>60</v>
      </c>
      <c r="G7" s="70"/>
    </row>
    <row r="8" spans="1:7">
      <c r="A8" s="65">
        <v>42094</v>
      </c>
      <c r="B8" s="69">
        <v>58.086640795859005</v>
      </c>
      <c r="C8" s="69">
        <v>4.4659056543099993</v>
      </c>
      <c r="D8" s="69">
        <v>36.2243538177893</v>
      </c>
      <c r="F8" s="71"/>
      <c r="G8" s="70">
        <v>0</v>
      </c>
    </row>
    <row r="9" spans="1:7">
      <c r="A9" s="65">
        <v>42185</v>
      </c>
      <c r="B9" s="69">
        <v>60.012899211521805</v>
      </c>
      <c r="C9" s="69">
        <v>4.1552592601200002</v>
      </c>
      <c r="D9" s="69">
        <v>37.620107658436908</v>
      </c>
      <c r="F9" s="71"/>
      <c r="G9" s="70"/>
    </row>
    <row r="10" spans="1:7">
      <c r="A10" s="65">
        <v>42277</v>
      </c>
      <c r="B10" s="69">
        <v>61.876578958716507</v>
      </c>
      <c r="C10" s="69">
        <v>4.6033843841499005</v>
      </c>
      <c r="D10" s="69">
        <v>38.747151735793203</v>
      </c>
      <c r="F10" s="71"/>
      <c r="G10" s="70"/>
    </row>
    <row r="11" spans="1:7">
      <c r="A11" s="65">
        <v>42369</v>
      </c>
      <c r="B11" s="69">
        <v>71.631465547150697</v>
      </c>
      <c r="C11" s="69">
        <v>6.3944368482726999</v>
      </c>
      <c r="D11" s="69">
        <v>64.154270799928895</v>
      </c>
      <c r="F11" s="71"/>
      <c r="G11" s="70"/>
    </row>
    <row r="12" spans="1:7">
      <c r="A12" s="65">
        <v>42460</v>
      </c>
      <c r="B12" s="69">
        <v>74.104420296922697</v>
      </c>
      <c r="C12" s="69">
        <v>7.7012047938540995</v>
      </c>
      <c r="D12" s="69">
        <v>65.296908664568093</v>
      </c>
      <c r="F12" s="71"/>
      <c r="G12" s="70"/>
    </row>
    <row r="13" spans="1:7">
      <c r="A13" s="65">
        <v>42551</v>
      </c>
      <c r="B13" s="69">
        <v>78.053157014000902</v>
      </c>
      <c r="C13" s="69">
        <v>9.1333286178427997</v>
      </c>
      <c r="D13" s="69">
        <v>68.307450538702298</v>
      </c>
      <c r="F13" s="71"/>
      <c r="G13" s="70"/>
    </row>
    <row r="14" spans="1:7">
      <c r="A14" s="65">
        <v>42643</v>
      </c>
      <c r="B14" s="69">
        <v>82.257149144097795</v>
      </c>
      <c r="C14" s="69">
        <v>8.8210639669702022</v>
      </c>
      <c r="D14" s="69">
        <v>72.796576524081487</v>
      </c>
      <c r="F14" s="71"/>
      <c r="G14" s="70"/>
    </row>
    <row r="15" spans="1:7">
      <c r="A15" s="65">
        <v>42735</v>
      </c>
      <c r="B15" s="69">
        <v>87.059606040064011</v>
      </c>
      <c r="C15" s="69">
        <v>10.032738544254599</v>
      </c>
      <c r="D15" s="69">
        <v>76.344621221325596</v>
      </c>
      <c r="F15" s="71"/>
      <c r="G15" s="70"/>
    </row>
    <row r="16" spans="1:7">
      <c r="A16" s="65">
        <v>42825</v>
      </c>
      <c r="B16" s="69">
        <v>80.84702541903799</v>
      </c>
      <c r="C16" s="69">
        <v>11.0431704236413</v>
      </c>
      <c r="D16" s="69">
        <v>69.103192358237195</v>
      </c>
      <c r="F16" s="71"/>
      <c r="G16" s="70"/>
    </row>
    <row r="17" spans="1:7">
      <c r="A17" s="65">
        <v>42916</v>
      </c>
      <c r="B17" s="69">
        <v>97.213234238212408</v>
      </c>
      <c r="C17" s="69">
        <v>12.492141344816199</v>
      </c>
      <c r="D17" s="69">
        <v>83.996629828030592</v>
      </c>
      <c r="F17" s="71"/>
      <c r="G17" s="70"/>
    </row>
    <row r="18" spans="1:7">
      <c r="A18" s="65">
        <v>43008</v>
      </c>
      <c r="B18" s="69">
        <v>106.30785621555731</v>
      </c>
      <c r="C18" s="69">
        <v>13.403507593439899</v>
      </c>
      <c r="D18" s="69">
        <v>92.145281360846099</v>
      </c>
      <c r="F18" s="71"/>
      <c r="G18" s="70"/>
    </row>
    <row r="19" spans="1:7">
      <c r="A19" s="65">
        <v>43100</v>
      </c>
      <c r="B19" s="69">
        <v>113.6186131077894</v>
      </c>
      <c r="C19" s="69">
        <v>15.840841943129401</v>
      </c>
      <c r="D19" s="69">
        <v>97.006404251673999</v>
      </c>
      <c r="F19" s="71"/>
      <c r="G19" s="70"/>
    </row>
    <row r="20" spans="1:7">
      <c r="A20" s="65">
        <v>43190</v>
      </c>
      <c r="B20" s="69">
        <v>117.48348843392439</v>
      </c>
      <c r="C20" s="69">
        <v>15.299365291897502</v>
      </c>
      <c r="D20" s="69">
        <v>98.293954415934806</v>
      </c>
      <c r="F20" s="71"/>
      <c r="G20" s="70"/>
    </row>
    <row r="21" spans="1:7">
      <c r="A21" s="65">
        <v>43281</v>
      </c>
      <c r="B21" s="69">
        <v>125.74681250861831</v>
      </c>
      <c r="C21" s="69">
        <v>16.4842056195601</v>
      </c>
      <c r="D21" s="69">
        <v>104.0384710218067</v>
      </c>
      <c r="F21" s="71"/>
      <c r="G21" s="70"/>
    </row>
    <row r="22" spans="1:7">
      <c r="A22" s="65">
        <v>43373</v>
      </c>
      <c r="B22" s="69">
        <v>141.17236265366049</v>
      </c>
      <c r="C22" s="69">
        <v>22.801105923753102</v>
      </c>
      <c r="D22" s="69">
        <v>108.00416712235969</v>
      </c>
      <c r="F22" s="71"/>
      <c r="G22" s="70"/>
    </row>
    <row r="23" spans="1:7">
      <c r="A23" s="65">
        <v>43465</v>
      </c>
      <c r="B23" s="69">
        <v>148.7074105778272</v>
      </c>
      <c r="C23" s="69">
        <v>23.671436349793801</v>
      </c>
      <c r="D23" s="69">
        <v>114.9096259487208</v>
      </c>
      <c r="F23" s="71"/>
      <c r="G23" s="70"/>
    </row>
    <row r="24" spans="1:7">
      <c r="A24" s="65">
        <v>43555</v>
      </c>
      <c r="B24" s="69">
        <v>153.5785631874441</v>
      </c>
      <c r="C24" s="69">
        <v>24.606887238233501</v>
      </c>
      <c r="D24" s="69">
        <v>119.509841049998</v>
      </c>
      <c r="F24" s="71"/>
      <c r="G24" s="70"/>
    </row>
    <row r="25" spans="1:7">
      <c r="A25" s="65">
        <v>43646</v>
      </c>
      <c r="B25" s="69">
        <v>165.11298919930519</v>
      </c>
      <c r="C25" s="69">
        <v>26.2318609664703</v>
      </c>
      <c r="D25" s="69">
        <v>127.1410431472934</v>
      </c>
      <c r="F25" s="71"/>
      <c r="G25" s="70"/>
    </row>
    <row r="26" spans="1:7">
      <c r="A26" s="65">
        <v>43738</v>
      </c>
      <c r="B26" s="69">
        <v>173.21489628311011</v>
      </c>
      <c r="C26" s="69">
        <v>27.3479870212165</v>
      </c>
      <c r="D26" s="69">
        <v>132.0550002344703</v>
      </c>
      <c r="F26" s="71"/>
      <c r="G26" s="70"/>
    </row>
    <row r="27" spans="1:7">
      <c r="A27" s="65">
        <v>43830</v>
      </c>
      <c r="B27" s="69">
        <v>185.08132408471852</v>
      </c>
      <c r="C27" s="69">
        <v>27.974383528193599</v>
      </c>
      <c r="D27" s="69">
        <v>145.1404976403436</v>
      </c>
      <c r="F27" s="71"/>
      <c r="G27" s="70"/>
    </row>
    <row r="28" spans="1:7">
      <c r="A28" s="65">
        <v>43921</v>
      </c>
      <c r="B28" s="69">
        <v>180.6212246660528</v>
      </c>
      <c r="C28" s="69">
        <v>28.243346904402397</v>
      </c>
      <c r="D28" s="69">
        <v>140.2975962641938</v>
      </c>
      <c r="F28" s="71"/>
      <c r="G28" s="70"/>
    </row>
    <row r="29" spans="1:7">
      <c r="A29" s="65">
        <v>44012</v>
      </c>
      <c r="B29" s="69">
        <v>186.34717779492243</v>
      </c>
      <c r="C29" s="69">
        <v>28.0013313792087</v>
      </c>
      <c r="D29" s="69">
        <v>149.4453074715976</v>
      </c>
      <c r="F29" s="71"/>
      <c r="G29" s="70"/>
    </row>
    <row r="30" spans="1:7">
      <c r="A30" s="65">
        <v>44104</v>
      </c>
      <c r="B30" s="69">
        <v>188.064673003015</v>
      </c>
      <c r="C30" s="69">
        <v>28.897400366315598</v>
      </c>
      <c r="D30" s="69">
        <v>149.85789575817108</v>
      </c>
      <c r="F30" s="71"/>
      <c r="G30" s="70"/>
    </row>
    <row r="31" spans="1:7">
      <c r="A31" s="65">
        <v>44196</v>
      </c>
      <c r="B31" s="69">
        <v>197.26391075248961</v>
      </c>
      <c r="C31" s="69">
        <v>31.223162256054398</v>
      </c>
      <c r="D31" s="69">
        <v>131.63951122822598</v>
      </c>
      <c r="F31" s="71"/>
      <c r="G31" s="70"/>
    </row>
    <row r="32" spans="1:7">
      <c r="A32" s="65">
        <v>44286</v>
      </c>
      <c r="B32" s="69">
        <v>206.03597280725847</v>
      </c>
      <c r="C32" s="69">
        <v>32.298726252026597</v>
      </c>
      <c r="D32" s="69">
        <v>144.7058334896229</v>
      </c>
      <c r="F32" s="71"/>
      <c r="G32" s="70"/>
    </row>
    <row r="33" spans="1:7">
      <c r="A33" s="65">
        <v>44377</v>
      </c>
      <c r="B33" s="69">
        <v>218.51254275581528</v>
      </c>
      <c r="C33" s="69">
        <v>33.745690142342802</v>
      </c>
      <c r="D33" s="69">
        <v>173.81908042966219</v>
      </c>
      <c r="F33" s="71"/>
      <c r="G33" s="70"/>
    </row>
    <row r="34" spans="1:7">
      <c r="A34" s="65">
        <v>44469</v>
      </c>
      <c r="B34" s="69">
        <v>225.753865980553</v>
      </c>
      <c r="C34" s="69">
        <v>35.747661064585095</v>
      </c>
      <c r="D34" s="69">
        <v>178.43458872600741</v>
      </c>
      <c r="F34" s="71"/>
      <c r="G34" s="70"/>
    </row>
    <row r="35" spans="1:7">
      <c r="A35" s="65">
        <v>44561</v>
      </c>
      <c r="B35" s="69">
        <v>277.20949919446025</v>
      </c>
      <c r="C35" s="69">
        <v>37.450233912116907</v>
      </c>
      <c r="D35" s="69">
        <v>227.27469907744839</v>
      </c>
      <c r="F35" s="71"/>
      <c r="G35" s="70"/>
    </row>
    <row r="36" spans="1:7">
      <c r="A36" s="65">
        <v>44651</v>
      </c>
      <c r="B36" s="69">
        <v>285.70837139743043</v>
      </c>
      <c r="C36" s="69">
        <v>39.230933388607298</v>
      </c>
      <c r="D36" s="69">
        <v>232.21711291808441</v>
      </c>
      <c r="F36" s="71"/>
      <c r="G36" s="70"/>
    </row>
    <row r="37" spans="1:7">
      <c r="A37" s="65">
        <v>44742</v>
      </c>
      <c r="B37" s="69">
        <v>301.7343695773925</v>
      </c>
      <c r="C37" s="69">
        <v>43.219421638034305</v>
      </c>
      <c r="D37" s="69">
        <v>243.2090221822699</v>
      </c>
      <c r="F37" s="71"/>
      <c r="G37" s="70"/>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9"/>
  <sheetViews>
    <sheetView topLeftCell="A6" workbookViewId="0">
      <selection activeCell="F18" sqref="F18"/>
    </sheetView>
  </sheetViews>
  <sheetFormatPr defaultRowHeight="14.4"/>
  <cols>
    <col min="1" max="1" width="10" customWidth="1"/>
    <col min="2" max="2" width="20.5546875" customWidth="1"/>
    <col min="3" max="4" width="20.33203125" customWidth="1"/>
    <col min="7" max="7" width="11.88671875" bestFit="1" customWidth="1"/>
  </cols>
  <sheetData>
    <row r="1" spans="1:8">
      <c r="A1" s="1" t="s">
        <v>0</v>
      </c>
      <c r="B1" t="s">
        <v>82</v>
      </c>
    </row>
    <row r="2" spans="1:8">
      <c r="A2" s="1" t="s">
        <v>1</v>
      </c>
      <c r="B2" t="s">
        <v>4</v>
      </c>
    </row>
    <row r="3" spans="1:8">
      <c r="A3" s="1" t="s">
        <v>2</v>
      </c>
      <c r="B3" t="s">
        <v>9</v>
      </c>
    </row>
    <row r="4" spans="1:8">
      <c r="A4" s="1" t="s">
        <v>3</v>
      </c>
      <c r="B4" t="s">
        <v>39</v>
      </c>
    </row>
    <row r="6" spans="1:8">
      <c r="D6" s="63"/>
      <c r="E6" s="63"/>
      <c r="F6" s="63"/>
      <c r="G6" s="63"/>
    </row>
    <row r="7" spans="1:8">
      <c r="A7" s="3"/>
      <c r="B7" s="5" t="s">
        <v>19</v>
      </c>
      <c r="C7" s="5" t="s">
        <v>20</v>
      </c>
      <c r="D7" s="63"/>
      <c r="E7" s="63"/>
      <c r="F7" s="63"/>
      <c r="G7" s="63"/>
    </row>
    <row r="8" spans="1:8">
      <c r="A8" s="2">
        <v>42094</v>
      </c>
      <c r="B8" s="9">
        <v>7.0476479298687238</v>
      </c>
      <c r="C8" s="9">
        <v>9.6774762004963453</v>
      </c>
      <c r="D8" s="63"/>
      <c r="E8" s="63"/>
      <c r="F8" s="63"/>
      <c r="G8" s="63"/>
      <c r="H8" s="41"/>
    </row>
    <row r="9" spans="1:8">
      <c r="A9" s="2">
        <v>42185</v>
      </c>
      <c r="B9" s="9">
        <v>7.1955424484196824</v>
      </c>
      <c r="C9" s="9">
        <v>9.7908635671862552</v>
      </c>
      <c r="D9" s="63"/>
      <c r="E9" s="63"/>
      <c r="F9" s="63"/>
      <c r="G9" s="63"/>
      <c r="H9" s="41"/>
    </row>
    <row r="10" spans="1:8">
      <c r="A10" s="2">
        <v>42277</v>
      </c>
      <c r="B10" s="9">
        <v>7.6166451425369708</v>
      </c>
      <c r="C10" s="9">
        <v>9.26825087795903</v>
      </c>
      <c r="D10" s="32"/>
      <c r="E10" s="63"/>
      <c r="F10" s="63"/>
      <c r="G10" s="41"/>
      <c r="H10" s="41"/>
    </row>
    <row r="11" spans="1:8">
      <c r="A11" s="2">
        <v>42369</v>
      </c>
      <c r="B11" s="9">
        <v>7.7834311201751643</v>
      </c>
      <c r="C11" s="9">
        <v>8.929400693568299</v>
      </c>
      <c r="D11" s="32"/>
      <c r="E11" s="63"/>
      <c r="F11" s="63"/>
      <c r="G11" s="41"/>
      <c r="H11" s="41"/>
    </row>
    <row r="12" spans="1:8">
      <c r="A12" s="2">
        <v>42460</v>
      </c>
      <c r="B12" s="9">
        <v>7.4127597077661473</v>
      </c>
      <c r="C12" s="9">
        <v>9.1304907751247288</v>
      </c>
      <c r="D12" s="32"/>
      <c r="E12" s="63"/>
      <c r="F12" s="63"/>
      <c r="G12" s="41"/>
      <c r="H12" s="41"/>
    </row>
    <row r="13" spans="1:8">
      <c r="A13" s="2">
        <v>42551</v>
      </c>
      <c r="B13" s="9">
        <v>7.4471124216564055</v>
      </c>
      <c r="C13" s="9">
        <v>9.0814084561011637</v>
      </c>
      <c r="D13" s="32"/>
      <c r="E13" s="63"/>
      <c r="F13" s="63"/>
      <c r="G13" s="41"/>
      <c r="H13" s="41"/>
    </row>
    <row r="14" spans="1:8">
      <c r="A14" s="2">
        <v>42643</v>
      </c>
      <c r="B14" s="9">
        <v>7.392987866558502</v>
      </c>
      <c r="C14" s="9">
        <v>9.24423367443781</v>
      </c>
      <c r="D14" s="32"/>
      <c r="E14" s="63"/>
      <c r="F14" s="63"/>
      <c r="G14" s="41"/>
      <c r="H14" s="41"/>
    </row>
    <row r="15" spans="1:8">
      <c r="A15" s="2">
        <v>42735</v>
      </c>
      <c r="B15" s="9">
        <v>7.4113875406116874</v>
      </c>
      <c r="C15" s="9">
        <v>8.3897362386487409</v>
      </c>
      <c r="D15" s="32"/>
      <c r="E15" s="63"/>
      <c r="F15" s="63"/>
      <c r="G15" s="41"/>
      <c r="H15" s="41"/>
    </row>
    <row r="16" spans="1:8">
      <c r="A16" s="2">
        <v>42825</v>
      </c>
      <c r="B16" s="68">
        <v>7.205462567150299</v>
      </c>
      <c r="C16" s="9">
        <v>8.4406201737944677</v>
      </c>
      <c r="D16" s="32"/>
      <c r="E16" s="63"/>
      <c r="F16" s="63"/>
      <c r="G16" s="41"/>
      <c r="H16" s="41"/>
    </row>
    <row r="17" spans="1:12">
      <c r="A17" s="2">
        <v>42916</v>
      </c>
      <c r="B17" s="68">
        <v>7.2392856150932303</v>
      </c>
      <c r="C17" s="9">
        <v>9.464110970404553</v>
      </c>
      <c r="D17" s="32"/>
      <c r="E17" s="63"/>
      <c r="F17" s="63"/>
      <c r="G17" s="41"/>
      <c r="H17" s="41"/>
      <c r="I17" s="30"/>
    </row>
    <row r="18" spans="1:12">
      <c r="A18" s="2">
        <v>43008</v>
      </c>
      <c r="B18" s="68">
        <v>7.1710014413716188</v>
      </c>
      <c r="C18" s="9">
        <v>10.11619182215931</v>
      </c>
      <c r="D18" s="32"/>
      <c r="E18" s="63"/>
      <c r="F18" s="63"/>
      <c r="G18" s="41"/>
      <c r="H18" s="41"/>
    </row>
    <row r="19" spans="1:12">
      <c r="A19" s="2">
        <v>43100</v>
      </c>
      <c r="B19" s="68">
        <v>7.2593518754958648</v>
      </c>
      <c r="C19" s="9">
        <v>9.8559345591907395</v>
      </c>
      <c r="D19" s="32"/>
      <c r="E19" s="63"/>
      <c r="F19" s="63"/>
      <c r="G19" s="41"/>
      <c r="H19" s="41"/>
      <c r="I19" s="30"/>
    </row>
    <row r="20" spans="1:12">
      <c r="A20" s="2">
        <v>43190</v>
      </c>
      <c r="B20" s="68">
        <v>6.9223726109202506</v>
      </c>
      <c r="C20" s="9">
        <v>10.60094580084874</v>
      </c>
      <c r="D20" s="32"/>
      <c r="E20" s="63"/>
      <c r="F20" s="63"/>
      <c r="G20" s="41"/>
      <c r="H20" s="41"/>
    </row>
    <row r="21" spans="1:12">
      <c r="A21" s="2">
        <v>43281</v>
      </c>
      <c r="B21" s="68">
        <v>7.1226366596882658</v>
      </c>
      <c r="C21" s="9">
        <v>11.372292468162239</v>
      </c>
      <c r="D21" s="32"/>
      <c r="E21" s="63"/>
      <c r="F21" s="63"/>
      <c r="G21" s="41"/>
      <c r="H21" s="41"/>
    </row>
    <row r="22" spans="1:12">
      <c r="A22" s="2">
        <v>43373</v>
      </c>
      <c r="B22" s="68">
        <v>6.6710223030951283</v>
      </c>
      <c r="C22" s="9">
        <v>10.280393725382929</v>
      </c>
      <c r="D22" s="32"/>
      <c r="E22" s="63"/>
      <c r="F22" s="63"/>
      <c r="G22" s="41"/>
      <c r="H22" s="41"/>
    </row>
    <row r="23" spans="1:12">
      <c r="A23" s="2">
        <v>43465</v>
      </c>
      <c r="B23" s="68">
        <v>6.7220125461695011</v>
      </c>
      <c r="C23" s="9">
        <v>10.646322506541768</v>
      </c>
      <c r="D23" s="32"/>
      <c r="E23" s="63"/>
      <c r="F23" s="63"/>
      <c r="G23" s="41"/>
      <c r="H23" s="41"/>
    </row>
    <row r="24" spans="1:12">
      <c r="A24" s="2">
        <v>43555</v>
      </c>
      <c r="B24" s="68">
        <v>6.7925133849919881</v>
      </c>
      <c r="C24" s="9">
        <v>9.4768526275127698</v>
      </c>
      <c r="D24" s="32"/>
      <c r="E24" s="63"/>
      <c r="F24" s="63"/>
      <c r="G24" s="41"/>
      <c r="H24" s="41"/>
    </row>
    <row r="25" spans="1:12">
      <c r="A25" s="2">
        <v>43646</v>
      </c>
      <c r="B25" s="68">
        <v>6.7959129276690806</v>
      </c>
      <c r="C25" s="29">
        <v>10.579176330768336</v>
      </c>
      <c r="D25" s="32"/>
      <c r="E25" s="63"/>
      <c r="F25" s="63"/>
      <c r="G25" s="41"/>
      <c r="H25" s="41"/>
    </row>
    <row r="26" spans="1:12">
      <c r="A26" s="2">
        <v>43738</v>
      </c>
      <c r="B26" s="68">
        <v>6.6938645345564058</v>
      </c>
      <c r="C26" s="68">
        <v>10.48123147869145</v>
      </c>
      <c r="D26" s="32"/>
      <c r="E26" s="63"/>
      <c r="F26" s="63"/>
      <c r="G26" s="41"/>
      <c r="H26" s="41"/>
    </row>
    <row r="27" spans="1:12">
      <c r="A27" s="2">
        <v>43830</v>
      </c>
      <c r="B27" s="68">
        <v>6.6528907179372254</v>
      </c>
      <c r="C27" s="68">
        <v>10.155552788932786</v>
      </c>
      <c r="D27" s="32"/>
      <c r="E27" s="63"/>
      <c r="F27" s="63"/>
      <c r="G27" s="41"/>
      <c r="H27" s="41"/>
    </row>
    <row r="28" spans="1:12">
      <c r="A28" s="2">
        <v>43921</v>
      </c>
      <c r="B28" s="68">
        <v>6.1381835628853922</v>
      </c>
      <c r="C28" s="68">
        <v>11.188017210015094</v>
      </c>
      <c r="D28" s="32"/>
      <c r="E28" s="63"/>
      <c r="F28" s="63"/>
      <c r="G28" s="41"/>
      <c r="H28" s="41"/>
    </row>
    <row r="29" spans="1:12">
      <c r="A29" s="2">
        <v>44012</v>
      </c>
      <c r="B29" s="68">
        <v>6.123235340575282</v>
      </c>
      <c r="C29" s="68">
        <v>10.902016725096193</v>
      </c>
      <c r="D29" s="32"/>
      <c r="E29" s="63"/>
      <c r="F29" s="63"/>
      <c r="G29" s="41"/>
      <c r="H29" s="41"/>
    </row>
    <row r="30" spans="1:12">
      <c r="A30" s="2">
        <v>44104</v>
      </c>
      <c r="B30" s="68">
        <v>5.8721710614512102</v>
      </c>
      <c r="C30" s="68">
        <v>10.66430293094125</v>
      </c>
      <c r="D30" s="32"/>
      <c r="E30" s="63"/>
      <c r="F30" s="63"/>
      <c r="G30" s="41"/>
      <c r="H30" s="41"/>
      <c r="K30" s="32"/>
      <c r="L30" s="32"/>
    </row>
    <row r="31" spans="1:12">
      <c r="A31" s="2">
        <v>44196</v>
      </c>
      <c r="B31" s="68">
        <v>5.9137403027091793</v>
      </c>
      <c r="C31" s="68">
        <v>9.9927864770945014</v>
      </c>
      <c r="D31" s="32"/>
      <c r="E31" s="63"/>
      <c r="F31" s="63"/>
      <c r="G31" s="41"/>
      <c r="H31" s="41"/>
    </row>
    <row r="32" spans="1:12">
      <c r="A32" s="2">
        <v>44286</v>
      </c>
      <c r="B32" s="68">
        <v>5.4798319080626161</v>
      </c>
      <c r="C32" s="68">
        <v>9.7367973773239935</v>
      </c>
      <c r="D32" s="32"/>
      <c r="E32" s="63"/>
      <c r="F32" s="63"/>
      <c r="G32" s="41"/>
      <c r="H32" s="41"/>
      <c r="J32" s="32"/>
    </row>
    <row r="33" spans="1:10">
      <c r="A33" s="2">
        <v>44377</v>
      </c>
      <c r="B33" s="68">
        <v>5.5857787403871342</v>
      </c>
      <c r="C33" s="68">
        <v>10.056858095603507</v>
      </c>
      <c r="D33" s="32"/>
      <c r="E33" s="63"/>
      <c r="F33" s="63"/>
      <c r="G33" s="41"/>
      <c r="H33" s="41"/>
      <c r="J33" s="32"/>
    </row>
    <row r="34" spans="1:10">
      <c r="A34" s="2">
        <v>44469</v>
      </c>
      <c r="B34" s="68">
        <v>5.5787731299586563</v>
      </c>
      <c r="C34" s="68">
        <v>9.9146889924038923</v>
      </c>
      <c r="D34" s="32"/>
      <c r="E34" s="63"/>
      <c r="F34" s="63"/>
      <c r="G34" s="41"/>
      <c r="H34" s="41"/>
      <c r="J34" s="32"/>
    </row>
    <row r="35" spans="1:10">
      <c r="A35" s="2">
        <v>44561</v>
      </c>
      <c r="B35" s="68">
        <v>5.266492366702427</v>
      </c>
      <c r="C35" s="68">
        <v>10.602447368063544</v>
      </c>
      <c r="D35" s="32"/>
      <c r="E35" s="63"/>
      <c r="F35" s="63"/>
      <c r="G35" s="41"/>
      <c r="H35" s="41"/>
    </row>
    <row r="36" spans="1:10">
      <c r="A36" s="2">
        <v>44651</v>
      </c>
      <c r="B36" s="68">
        <v>5.4640671350161281</v>
      </c>
      <c r="C36" s="68">
        <v>10.656090334279348</v>
      </c>
      <c r="D36" s="32"/>
      <c r="E36" s="63"/>
      <c r="F36" s="63"/>
      <c r="G36" s="41"/>
      <c r="H36" s="41"/>
    </row>
    <row r="37" spans="1:10">
      <c r="A37" s="2">
        <v>44742</v>
      </c>
      <c r="B37" s="68">
        <v>5.4456791895038741</v>
      </c>
      <c r="C37" s="68">
        <v>9.9812341871555148</v>
      </c>
      <c r="D37" s="32"/>
      <c r="E37" s="63"/>
      <c r="F37" s="63"/>
      <c r="H37" s="41"/>
    </row>
    <row r="38" spans="1:10">
      <c r="C38" s="68"/>
      <c r="E38" s="63"/>
      <c r="F38" s="63"/>
    </row>
    <row r="39" spans="1:10">
      <c r="E39" s="63"/>
      <c r="F39" s="63"/>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2"/>
  <sheetViews>
    <sheetView workbookViewId="0">
      <selection activeCell="H17" sqref="H17"/>
    </sheetView>
  </sheetViews>
  <sheetFormatPr defaultRowHeight="14.4"/>
  <cols>
    <col min="1" max="1" width="10" customWidth="1"/>
    <col min="2" max="2" width="20.5546875" customWidth="1"/>
    <col min="3" max="4" width="20.33203125" customWidth="1"/>
    <col min="6" max="6" width="10.44140625" bestFit="1" customWidth="1"/>
    <col min="7" max="7" width="18.6640625" bestFit="1" customWidth="1"/>
  </cols>
  <sheetData>
    <row r="1" spans="1:7">
      <c r="A1" s="1" t="s">
        <v>0</v>
      </c>
      <c r="B1" t="s">
        <v>83</v>
      </c>
    </row>
    <row r="2" spans="1:7">
      <c r="A2" s="1" t="s">
        <v>1</v>
      </c>
      <c r="B2" t="s">
        <v>21</v>
      </c>
    </row>
    <row r="3" spans="1:7">
      <c r="A3" s="1" t="s">
        <v>2</v>
      </c>
      <c r="B3" t="s">
        <v>50</v>
      </c>
    </row>
    <row r="4" spans="1:7">
      <c r="A4" s="1" t="s">
        <v>3</v>
      </c>
      <c r="B4" s="27"/>
    </row>
    <row r="5" spans="1:7">
      <c r="G5" s="22"/>
    </row>
    <row r="6" spans="1:7">
      <c r="D6" s="10"/>
      <c r="E6" s="10"/>
      <c r="G6" s="22"/>
    </row>
    <row r="7" spans="1:7">
      <c r="A7" s="3"/>
      <c r="B7" s="5" t="s">
        <v>25</v>
      </c>
      <c r="C7" s="5"/>
      <c r="D7" s="11"/>
      <c r="E7" s="11"/>
      <c r="F7" s="23"/>
      <c r="G7" s="24"/>
    </row>
    <row r="8" spans="1:7">
      <c r="A8" s="2">
        <v>42094</v>
      </c>
      <c r="B8" s="9">
        <v>100</v>
      </c>
      <c r="C8" s="28"/>
      <c r="F8" s="23"/>
      <c r="G8" s="24"/>
    </row>
    <row r="9" spans="1:7">
      <c r="A9" s="2">
        <v>42185</v>
      </c>
      <c r="B9" s="9">
        <v>99.845317269351014</v>
      </c>
      <c r="C9" s="28"/>
      <c r="F9" s="23"/>
      <c r="G9" s="24"/>
    </row>
    <row r="10" spans="1:7">
      <c r="A10" s="2">
        <v>42277</v>
      </c>
      <c r="B10" s="9">
        <v>94.741931778680467</v>
      </c>
      <c r="C10" s="28"/>
      <c r="F10" s="23"/>
      <c r="G10" s="24"/>
    </row>
    <row r="11" spans="1:7">
      <c r="A11" s="2">
        <v>42369</v>
      </c>
      <c r="B11" s="9">
        <v>101.2586587767027</v>
      </c>
      <c r="C11" s="28"/>
      <c r="F11" s="23"/>
      <c r="G11" s="24"/>
    </row>
    <row r="12" spans="1:7">
      <c r="A12" s="2">
        <v>42460</v>
      </c>
      <c r="B12" s="9">
        <v>89.837225254330889</v>
      </c>
      <c r="C12" s="28"/>
      <c r="F12" s="23"/>
      <c r="G12" s="24"/>
    </row>
    <row r="13" spans="1:7">
      <c r="A13" s="2">
        <v>42551</v>
      </c>
      <c r="B13" s="9">
        <v>93.047614073449395</v>
      </c>
      <c r="C13" s="28"/>
      <c r="F13" s="23"/>
      <c r="G13" s="24"/>
    </row>
    <row r="14" spans="1:7">
      <c r="A14" s="2">
        <v>42643</v>
      </c>
      <c r="B14" s="9">
        <v>87.098463710626731</v>
      </c>
      <c r="C14" s="28"/>
      <c r="F14" s="23"/>
      <c r="G14" s="24"/>
    </row>
    <row r="15" spans="1:7">
      <c r="A15" s="2">
        <v>42735</v>
      </c>
      <c r="B15" s="9">
        <v>95.62201472920556</v>
      </c>
      <c r="C15" s="28"/>
      <c r="F15" s="23"/>
      <c r="G15" s="24"/>
    </row>
    <row r="16" spans="1:7">
      <c r="A16" s="2">
        <v>42825</v>
      </c>
      <c r="B16" s="9">
        <v>102.93601529181988</v>
      </c>
      <c r="C16" s="28"/>
      <c r="F16" s="23"/>
      <c r="G16" s="24"/>
    </row>
    <row r="17" spans="1:8">
      <c r="A17" s="2">
        <v>42916</v>
      </c>
      <c r="B17" s="9">
        <v>110.33713954302802</v>
      </c>
      <c r="C17" s="28"/>
      <c r="F17" s="23"/>
      <c r="G17" s="24"/>
    </row>
    <row r="18" spans="1:8">
      <c r="A18" s="2">
        <v>43008</v>
      </c>
      <c r="B18" s="9">
        <v>100.8112573189517</v>
      </c>
      <c r="C18" s="28"/>
      <c r="F18" s="23"/>
      <c r="G18" s="24"/>
    </row>
    <row r="19" spans="1:8">
      <c r="A19" s="2">
        <v>43100</v>
      </c>
      <c r="B19" s="9">
        <v>109.49113998114926</v>
      </c>
      <c r="C19" s="28"/>
      <c r="F19" s="23"/>
      <c r="G19" s="24"/>
    </row>
    <row r="20" spans="1:8">
      <c r="A20" s="2">
        <v>43190</v>
      </c>
      <c r="B20" s="9">
        <v>122.8779296477327</v>
      </c>
      <c r="C20" s="28"/>
      <c r="F20" s="23"/>
      <c r="G20" s="24"/>
    </row>
    <row r="21" spans="1:8">
      <c r="A21" s="2">
        <v>43281</v>
      </c>
      <c r="B21" s="9">
        <v>120.60973281424998</v>
      </c>
      <c r="C21" s="28"/>
      <c r="F21" s="23"/>
      <c r="G21" s="24"/>
    </row>
    <row r="22" spans="1:8">
      <c r="A22" s="2">
        <v>43373</v>
      </c>
      <c r="B22" s="9">
        <v>112.00397219245504</v>
      </c>
      <c r="C22" s="28"/>
      <c r="F22" s="23"/>
      <c r="G22" s="24"/>
    </row>
    <row r="23" spans="1:8">
      <c r="A23" s="2">
        <v>43465</v>
      </c>
      <c r="B23" s="9">
        <v>111.00753359384474</v>
      </c>
      <c r="C23" s="28"/>
      <c r="F23" s="23"/>
      <c r="G23" s="24"/>
    </row>
    <row r="24" spans="1:8">
      <c r="A24" s="2">
        <v>43555</v>
      </c>
      <c r="B24" s="9">
        <v>115.12846921058997</v>
      </c>
      <c r="C24" s="28"/>
      <c r="F24" s="23"/>
      <c r="G24" s="24"/>
    </row>
    <row r="25" spans="1:8">
      <c r="A25" s="2">
        <v>43646</v>
      </c>
      <c r="B25" s="9">
        <v>125.69495474791674</v>
      </c>
      <c r="C25" s="28"/>
      <c r="F25" s="23"/>
      <c r="G25" s="24"/>
    </row>
    <row r="26" spans="1:8">
      <c r="A26" s="2">
        <v>43738</v>
      </c>
      <c r="B26" s="9">
        <v>118.41702440879673</v>
      </c>
      <c r="C26" s="28"/>
      <c r="F26" s="23"/>
      <c r="G26" s="24"/>
    </row>
    <row r="27" spans="1:8">
      <c r="A27" s="2">
        <v>43830</v>
      </c>
      <c r="B27" s="9">
        <v>120.29658580892367</v>
      </c>
      <c r="C27" s="28"/>
      <c r="F27" s="23"/>
      <c r="G27" s="24"/>
    </row>
    <row r="28" spans="1:8">
      <c r="A28" s="2">
        <v>43921</v>
      </c>
      <c r="B28" s="9">
        <v>163.17746107027901</v>
      </c>
      <c r="C28" s="28"/>
      <c r="F28" s="23"/>
      <c r="G28" s="24"/>
      <c r="H28" s="24"/>
    </row>
    <row r="29" spans="1:8">
      <c r="A29" s="2">
        <v>44012</v>
      </c>
      <c r="B29" s="9">
        <v>168.07558959493599</v>
      </c>
      <c r="C29" s="28"/>
      <c r="F29" s="23"/>
      <c r="G29" s="24"/>
    </row>
    <row r="30" spans="1:8">
      <c r="A30" s="2">
        <v>44104</v>
      </c>
      <c r="B30" s="28">
        <v>177.95828128075499</v>
      </c>
      <c r="C30" s="28"/>
      <c r="F30" s="23"/>
      <c r="G30" s="24"/>
    </row>
    <row r="31" spans="1:8">
      <c r="A31" s="2">
        <v>44196</v>
      </c>
      <c r="B31" s="28">
        <v>201.394203838782</v>
      </c>
      <c r="C31" s="28"/>
      <c r="F31" s="23"/>
      <c r="G31" s="24"/>
    </row>
    <row r="32" spans="1:8">
      <c r="A32" s="2">
        <v>44286</v>
      </c>
      <c r="B32" s="29">
        <v>332.50092577822414</v>
      </c>
      <c r="C32" s="29"/>
      <c r="F32" s="23"/>
      <c r="G32" s="24"/>
    </row>
    <row r="33" spans="1:24">
      <c r="A33" s="2">
        <v>44377</v>
      </c>
      <c r="B33" s="29">
        <v>317.18242421306934</v>
      </c>
      <c r="C33" s="29"/>
      <c r="F33" s="23"/>
      <c r="G33" s="24"/>
    </row>
    <row r="34" spans="1:24">
      <c r="A34" s="2">
        <v>44469</v>
      </c>
      <c r="B34" s="29">
        <v>290.8</v>
      </c>
      <c r="C34" s="29"/>
      <c r="F34" s="23"/>
      <c r="G34" s="24"/>
    </row>
    <row r="35" spans="1:24">
      <c r="A35" s="2">
        <v>44561</v>
      </c>
      <c r="B35" s="29">
        <v>291.10000000000002</v>
      </c>
      <c r="C35" s="29"/>
      <c r="F35" s="23"/>
      <c r="G35" s="24"/>
    </row>
    <row r="36" spans="1:24">
      <c r="A36" s="2">
        <v>44651</v>
      </c>
      <c r="B36" s="29">
        <v>239</v>
      </c>
      <c r="C36" s="29"/>
      <c r="F36" s="23"/>
      <c r="G36" s="24"/>
    </row>
    <row r="37" spans="1:24">
      <c r="A37" s="2">
        <v>44742</v>
      </c>
      <c r="B37" s="29">
        <v>216</v>
      </c>
      <c r="C37" s="29"/>
      <c r="F37" s="23"/>
      <c r="G37" s="24"/>
    </row>
    <row r="38" spans="1:24">
      <c r="F38" s="23"/>
      <c r="G38" s="24"/>
    </row>
    <row r="39" spans="1:24">
      <c r="F39" s="23"/>
      <c r="G39" s="24"/>
    </row>
    <row r="40" spans="1:24">
      <c r="C40" s="13"/>
      <c r="D40" s="13"/>
      <c r="E40" s="13"/>
      <c r="F40" s="23"/>
      <c r="G40" s="24"/>
      <c r="H40" s="13"/>
      <c r="I40" s="13"/>
      <c r="J40" s="13"/>
      <c r="K40" s="13"/>
      <c r="L40" s="13"/>
      <c r="M40" s="13"/>
      <c r="N40" s="13"/>
      <c r="O40" s="13"/>
      <c r="P40" s="13"/>
      <c r="Q40" s="13"/>
      <c r="R40" s="13"/>
      <c r="S40" s="13"/>
      <c r="T40" s="13"/>
      <c r="U40" s="13"/>
      <c r="V40" s="13"/>
      <c r="W40" s="13"/>
      <c r="X40" s="13"/>
    </row>
    <row r="41" spans="1:24">
      <c r="F41" s="23"/>
      <c r="G41" s="24"/>
    </row>
    <row r="42" spans="1:24">
      <c r="F42" s="23"/>
      <c r="G42" s="24"/>
    </row>
    <row r="43" spans="1:24">
      <c r="F43" s="23"/>
      <c r="G43" s="24"/>
    </row>
    <row r="44" spans="1:24">
      <c r="F44" s="23"/>
      <c r="G44" s="24"/>
    </row>
    <row r="45" spans="1:24">
      <c r="F45" s="23"/>
      <c r="G45" s="24"/>
    </row>
    <row r="46" spans="1:24">
      <c r="F46" s="23"/>
      <c r="G46" s="24"/>
    </row>
    <row r="47" spans="1:24">
      <c r="F47" s="23"/>
      <c r="G47" s="24"/>
    </row>
    <row r="48" spans="1:24">
      <c r="F48" s="23"/>
      <c r="G48" s="24"/>
    </row>
    <row r="49" spans="6:7">
      <c r="F49" s="23"/>
      <c r="G49" s="24"/>
    </row>
    <row r="50" spans="6:7">
      <c r="F50" s="23"/>
      <c r="G50" s="24"/>
    </row>
    <row r="51" spans="6:7">
      <c r="F51" s="23"/>
      <c r="G51" s="24"/>
    </row>
    <row r="52" spans="6:7">
      <c r="F52" s="23"/>
      <c r="G52" s="24"/>
    </row>
    <row r="53" spans="6:7">
      <c r="F53" s="23"/>
      <c r="G53" s="24"/>
    </row>
    <row r="54" spans="6:7">
      <c r="F54" s="23"/>
      <c r="G54" s="24"/>
    </row>
    <row r="55" spans="6:7">
      <c r="F55" s="23"/>
      <c r="G55" s="24"/>
    </row>
    <row r="56" spans="6:7">
      <c r="F56" s="23"/>
      <c r="G56" s="24"/>
    </row>
    <row r="57" spans="6:7">
      <c r="F57" s="23"/>
      <c r="G57" s="24"/>
    </row>
    <row r="58" spans="6:7">
      <c r="F58" s="23"/>
      <c r="G58" s="24"/>
    </row>
    <row r="59" spans="6:7">
      <c r="F59" s="23"/>
      <c r="G59" s="24"/>
    </row>
    <row r="60" spans="6:7">
      <c r="F60" s="23"/>
      <c r="G60" s="24"/>
    </row>
    <row r="61" spans="6:7">
      <c r="F61" s="23"/>
      <c r="G61" s="24"/>
    </row>
    <row r="62" spans="6:7">
      <c r="F62" s="23"/>
      <c r="G62" s="24"/>
    </row>
    <row r="63" spans="6:7">
      <c r="F63" s="23"/>
      <c r="G63" s="24"/>
    </row>
    <row r="64" spans="6:7">
      <c r="F64" s="23"/>
      <c r="G64" s="24"/>
    </row>
    <row r="65" spans="6:7">
      <c r="F65" s="23"/>
      <c r="G65" s="24"/>
    </row>
    <row r="66" spans="6:7">
      <c r="F66" s="23"/>
      <c r="G66" s="24"/>
    </row>
    <row r="67" spans="6:7">
      <c r="F67" s="23"/>
      <c r="G67" s="24"/>
    </row>
    <row r="68" spans="6:7">
      <c r="F68" s="23"/>
      <c r="G68" s="24"/>
    </row>
    <row r="69" spans="6:7">
      <c r="F69" s="23"/>
      <c r="G69" s="24"/>
    </row>
    <row r="70" spans="6:7">
      <c r="F70" s="23"/>
      <c r="G70" s="24"/>
    </row>
    <row r="71" spans="6:7">
      <c r="F71" s="23"/>
      <c r="G71" s="24"/>
    </row>
    <row r="72" spans="6:7">
      <c r="F72" s="23"/>
      <c r="G72" s="24"/>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40"/>
  <sheetViews>
    <sheetView topLeftCell="A7" workbookViewId="0">
      <selection activeCell="J40" sqref="J40"/>
    </sheetView>
  </sheetViews>
  <sheetFormatPr defaultRowHeight="14.4"/>
  <cols>
    <col min="1" max="1" width="10" customWidth="1"/>
    <col min="2" max="2" width="20.5546875" customWidth="1"/>
    <col min="3" max="3" width="10.5546875" bestFit="1" customWidth="1"/>
  </cols>
  <sheetData>
    <row r="1" spans="1:29">
      <c r="A1" s="1" t="s">
        <v>0</v>
      </c>
      <c r="B1" t="s">
        <v>84</v>
      </c>
    </row>
    <row r="2" spans="1:29">
      <c r="A2" s="1" t="s">
        <v>1</v>
      </c>
      <c r="B2" t="s">
        <v>4</v>
      </c>
    </row>
    <row r="3" spans="1:29">
      <c r="A3" s="1" t="s">
        <v>2</v>
      </c>
      <c r="B3" t="s">
        <v>9</v>
      </c>
    </row>
    <row r="4" spans="1:29">
      <c r="A4" s="1" t="s">
        <v>3</v>
      </c>
      <c r="B4" t="s">
        <v>49</v>
      </c>
    </row>
    <row r="7" spans="1:29">
      <c r="A7" s="3"/>
      <c r="B7" s="5" t="s">
        <v>26</v>
      </c>
      <c r="C7" s="17" t="s">
        <v>27</v>
      </c>
    </row>
    <row r="8" spans="1:29">
      <c r="A8" s="2">
        <v>42094</v>
      </c>
      <c r="B8" s="9">
        <v>20.232151010999264</v>
      </c>
      <c r="C8" s="29">
        <v>20.232151010999264</v>
      </c>
      <c r="E8" s="63"/>
      <c r="F8" s="63"/>
    </row>
    <row r="9" spans="1:29">
      <c r="A9" s="2">
        <v>42185</v>
      </c>
      <c r="B9" s="28">
        <v>17.421936567465313</v>
      </c>
      <c r="C9" s="29">
        <v>18.827043789232288</v>
      </c>
      <c r="E9" s="63"/>
      <c r="F9" s="63"/>
    </row>
    <row r="10" spans="1:29">
      <c r="A10" s="2">
        <v>42277</v>
      </c>
      <c r="B10" s="28">
        <v>15.111500226081182</v>
      </c>
      <c r="C10" s="29">
        <v>17.588529268181919</v>
      </c>
      <c r="E10" s="63"/>
      <c r="F10" s="63"/>
      <c r="H10" s="27"/>
      <c r="I10" s="27"/>
      <c r="J10" s="27"/>
      <c r="K10" s="27"/>
      <c r="L10" s="27"/>
      <c r="M10" s="27"/>
      <c r="N10" s="27"/>
      <c r="O10" s="27"/>
      <c r="P10" s="27"/>
      <c r="Q10" s="27"/>
      <c r="R10" s="27"/>
      <c r="S10" s="27"/>
      <c r="T10" s="27"/>
      <c r="U10" s="27"/>
      <c r="V10" s="27"/>
      <c r="W10" s="27"/>
      <c r="X10" s="27"/>
      <c r="Y10" s="27"/>
      <c r="Z10" s="27"/>
      <c r="AA10" s="27"/>
      <c r="AB10" s="27"/>
    </row>
    <row r="11" spans="1:29">
      <c r="A11" s="2">
        <v>42369</v>
      </c>
      <c r="B11" s="28">
        <v>18.600923838827505</v>
      </c>
      <c r="C11" s="29">
        <v>17.841627910843314</v>
      </c>
      <c r="E11" s="63"/>
      <c r="F11" s="63"/>
      <c r="H11" s="27"/>
      <c r="I11" s="27"/>
      <c r="J11" s="27"/>
      <c r="K11" s="27"/>
      <c r="L11" s="27"/>
      <c r="M11" s="27"/>
      <c r="N11" s="27"/>
      <c r="O11" s="27"/>
      <c r="P11" s="27"/>
      <c r="Q11" s="27"/>
      <c r="R11" s="27"/>
      <c r="S11" s="27"/>
      <c r="T11" s="27"/>
      <c r="U11" s="27"/>
      <c r="V11" s="27"/>
      <c r="W11" s="27"/>
      <c r="X11" s="27"/>
      <c r="Y11" s="27"/>
      <c r="Z11" s="27"/>
      <c r="AA11" s="27"/>
      <c r="AB11" s="27"/>
      <c r="AC11" s="27"/>
    </row>
    <row r="12" spans="1:29">
      <c r="A12" s="2">
        <v>42460</v>
      </c>
      <c r="B12" s="28">
        <v>11.543462709636891</v>
      </c>
      <c r="C12" s="29">
        <v>15.669455835502722</v>
      </c>
      <c r="E12" s="63"/>
      <c r="F12" s="63"/>
    </row>
    <row r="13" spans="1:29">
      <c r="A13" s="2">
        <v>42551</v>
      </c>
      <c r="B13" s="28">
        <v>21.154765362166</v>
      </c>
      <c r="C13" s="29">
        <v>16.602663034177894</v>
      </c>
      <c r="E13" s="63"/>
      <c r="F13" s="63"/>
    </row>
    <row r="14" spans="1:29">
      <c r="A14" s="2">
        <v>42643</v>
      </c>
      <c r="B14" s="28">
        <v>16.848514272981785</v>
      </c>
      <c r="C14" s="29">
        <v>17.036916545903047</v>
      </c>
      <c r="E14" s="63"/>
      <c r="F14" s="63"/>
    </row>
    <row r="15" spans="1:29">
      <c r="A15" s="2">
        <v>42735</v>
      </c>
      <c r="B15" s="28">
        <v>20.970563505547034</v>
      </c>
      <c r="C15" s="29">
        <v>17.629326462582927</v>
      </c>
      <c r="E15" s="63"/>
      <c r="F15" s="63"/>
    </row>
    <row r="16" spans="1:29">
      <c r="A16" s="2">
        <v>42825</v>
      </c>
      <c r="B16" s="28">
        <v>16.321046210413662</v>
      </c>
      <c r="C16" s="29">
        <v>18.82372233777712</v>
      </c>
      <c r="E16" s="63"/>
      <c r="F16" s="63"/>
    </row>
    <row r="17" spans="1:29">
      <c r="A17" s="2">
        <v>42916</v>
      </c>
      <c r="B17" s="28">
        <v>15.67464209694471</v>
      </c>
      <c r="C17" s="29">
        <v>17.4536915214718</v>
      </c>
      <c r="E17" s="63"/>
      <c r="F17" s="63"/>
    </row>
    <row r="18" spans="1:29">
      <c r="A18" s="2">
        <v>43008</v>
      </c>
      <c r="B18" s="28">
        <v>13.213799660476155</v>
      </c>
      <c r="C18" s="29">
        <v>16.545012868345388</v>
      </c>
      <c r="E18" s="63"/>
      <c r="F18" s="63"/>
      <c r="G18" s="26"/>
      <c r="H18" s="26"/>
      <c r="I18" s="26"/>
    </row>
    <row r="19" spans="1:29">
      <c r="A19" s="2">
        <v>43100</v>
      </c>
      <c r="B19" s="28">
        <v>16.269971708882018</v>
      </c>
      <c r="C19" s="29">
        <v>15.369864919179136</v>
      </c>
      <c r="E19" s="63"/>
      <c r="F19" s="63"/>
      <c r="H19" s="27"/>
      <c r="I19" s="27"/>
      <c r="J19" s="27"/>
      <c r="K19" s="27"/>
      <c r="L19" s="27"/>
      <c r="M19" s="27"/>
      <c r="N19" s="27"/>
      <c r="O19" s="27"/>
      <c r="P19" s="27"/>
      <c r="Q19" s="27"/>
      <c r="R19" s="27"/>
      <c r="S19" s="27"/>
      <c r="T19" s="27"/>
      <c r="U19" s="27"/>
      <c r="V19" s="27"/>
      <c r="W19" s="27"/>
      <c r="X19" s="27"/>
      <c r="Y19" s="27"/>
      <c r="Z19" s="27"/>
      <c r="AA19" s="27"/>
      <c r="AB19" s="27"/>
      <c r="AC19" s="27"/>
    </row>
    <row r="20" spans="1:29">
      <c r="A20" s="2">
        <v>43190</v>
      </c>
      <c r="B20" s="28">
        <v>15.010565089153104</v>
      </c>
      <c r="C20" s="29">
        <v>15.042244638863997</v>
      </c>
      <c r="E20" s="63"/>
      <c r="F20" s="63"/>
    </row>
    <row r="21" spans="1:29">
      <c r="A21" s="2">
        <v>43281</v>
      </c>
      <c r="B21" s="28">
        <v>14.230894228949383</v>
      </c>
      <c r="C21" s="29">
        <v>14.681307671865165</v>
      </c>
      <c r="E21" s="63"/>
      <c r="F21" s="63"/>
    </row>
    <row r="22" spans="1:29">
      <c r="A22" s="2">
        <v>43373</v>
      </c>
      <c r="B22" s="28">
        <v>12.69855782296408</v>
      </c>
      <c r="C22" s="29">
        <v>14.552497212487147</v>
      </c>
      <c r="E22" s="63"/>
      <c r="F22" s="63"/>
    </row>
    <row r="23" spans="1:29">
      <c r="A23" s="2">
        <v>43465</v>
      </c>
      <c r="B23" s="28">
        <v>14.080775548250005</v>
      </c>
      <c r="C23" s="29">
        <v>14.005198172329141</v>
      </c>
      <c r="E23" s="63"/>
      <c r="F23" s="63"/>
    </row>
    <row r="24" spans="1:29">
      <c r="A24" s="2">
        <v>43555</v>
      </c>
      <c r="B24" s="28">
        <v>25.758638586522153</v>
      </c>
      <c r="C24" s="29">
        <v>16.692216546671403</v>
      </c>
      <c r="E24" s="63"/>
      <c r="F24" s="63"/>
    </row>
    <row r="25" spans="1:29">
      <c r="A25" s="2">
        <v>43646</v>
      </c>
      <c r="B25" s="28">
        <v>21.843283564499078</v>
      </c>
      <c r="C25" s="29">
        <v>18.59531388055883</v>
      </c>
      <c r="E25" s="63"/>
      <c r="F25" s="63"/>
    </row>
    <row r="26" spans="1:29">
      <c r="A26" s="2">
        <v>43738</v>
      </c>
      <c r="B26" s="28">
        <v>19.124848634265518</v>
      </c>
      <c r="C26" s="29">
        <v>20.201886583384187</v>
      </c>
      <c r="E26" s="63"/>
      <c r="F26" s="63"/>
    </row>
    <row r="27" spans="1:29">
      <c r="A27" s="2">
        <v>43830</v>
      </c>
      <c r="B27" s="28">
        <v>23.182196518971985</v>
      </c>
      <c r="C27" s="29">
        <v>22.477241826064684</v>
      </c>
      <c r="E27" s="63"/>
      <c r="F27" s="63"/>
    </row>
    <row r="28" spans="1:29">
      <c r="A28" s="2">
        <v>43921</v>
      </c>
      <c r="B28" s="28">
        <v>29.091570161797875</v>
      </c>
      <c r="C28" s="29">
        <v>23.310474719883615</v>
      </c>
      <c r="E28" s="63"/>
      <c r="F28" s="63"/>
    </row>
    <row r="29" spans="1:29">
      <c r="A29" s="2">
        <v>44012</v>
      </c>
      <c r="B29" s="28">
        <v>29.205279279690053</v>
      </c>
      <c r="C29" s="29">
        <v>25.150973648681358</v>
      </c>
      <c r="E29" s="63"/>
      <c r="F29" s="63"/>
    </row>
    <row r="30" spans="1:29">
      <c r="A30" s="2">
        <v>44104</v>
      </c>
      <c r="B30" s="28">
        <v>28.206694052723254</v>
      </c>
      <c r="C30" s="29">
        <v>27.421435003295791</v>
      </c>
      <c r="E30" s="63"/>
      <c r="F30" s="63"/>
    </row>
    <row r="31" spans="1:29">
      <c r="A31" s="2">
        <v>44196</v>
      </c>
      <c r="B31" s="29">
        <v>32.010024855548593</v>
      </c>
      <c r="C31" s="29">
        <v>29.628392087439945</v>
      </c>
      <c r="E31" s="63"/>
      <c r="F31" s="63"/>
      <c r="I31" s="32"/>
    </row>
    <row r="32" spans="1:29">
      <c r="A32" s="2">
        <v>44286</v>
      </c>
      <c r="B32" s="29">
        <v>54.330445839808505</v>
      </c>
      <c r="C32" s="29">
        <v>35.938111006942606</v>
      </c>
      <c r="E32" s="63"/>
      <c r="F32" s="63"/>
    </row>
    <row r="33" spans="1:8">
      <c r="A33" s="2">
        <v>44377</v>
      </c>
      <c r="B33" s="29">
        <v>49.247900238358675</v>
      </c>
      <c r="C33" s="29">
        <v>40.948766246609758</v>
      </c>
      <c r="E33" s="63"/>
      <c r="F33" s="63"/>
      <c r="H33" s="32"/>
    </row>
    <row r="34" spans="1:8">
      <c r="A34" s="2">
        <v>44469</v>
      </c>
      <c r="B34" s="29">
        <v>42.822311133363229</v>
      </c>
      <c r="C34" s="29">
        <v>44.602670516769749</v>
      </c>
      <c r="E34" s="63"/>
      <c r="F34" s="63"/>
      <c r="H34" s="32"/>
    </row>
    <row r="35" spans="1:8">
      <c r="A35" s="2">
        <v>44561</v>
      </c>
      <c r="B35" s="29">
        <v>47.683782536950282</v>
      </c>
      <c r="C35" s="29">
        <v>48.521109937120173</v>
      </c>
      <c r="E35" s="63"/>
      <c r="F35" s="63"/>
    </row>
    <row r="36" spans="1:8">
      <c r="A36" s="2">
        <v>44651</v>
      </c>
      <c r="B36" s="29">
        <v>23.849941791439928</v>
      </c>
      <c r="C36" s="29">
        <v>40.900983925028029</v>
      </c>
      <c r="E36" s="63"/>
      <c r="F36" s="63"/>
    </row>
    <row r="37" spans="1:8">
      <c r="A37" s="2">
        <v>44742</v>
      </c>
      <c r="B37" s="68">
        <v>20.910824970738009</v>
      </c>
      <c r="C37" s="68">
        <v>33.816715108122864</v>
      </c>
      <c r="E37" s="63"/>
      <c r="F37" s="63"/>
    </row>
    <row r="38" spans="1:8">
      <c r="E38" s="63"/>
      <c r="F38" s="63"/>
    </row>
    <row r="39" spans="1:8">
      <c r="E39" s="63"/>
      <c r="F39" s="63"/>
    </row>
    <row r="40" spans="1:8">
      <c r="E40" s="63"/>
      <c r="F40" s="6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topLeftCell="A16" workbookViewId="0">
      <selection activeCell="E37" sqref="E37"/>
    </sheetView>
  </sheetViews>
  <sheetFormatPr defaultRowHeight="14.4"/>
  <cols>
    <col min="1" max="1" width="10" customWidth="1"/>
    <col min="2" max="4" width="20.5546875" customWidth="1"/>
    <col min="5" max="5" width="13.109375" bestFit="1" customWidth="1"/>
    <col min="11" max="11" width="12" bestFit="1" customWidth="1"/>
  </cols>
  <sheetData>
    <row r="1" spans="1:17">
      <c r="A1" s="1"/>
      <c r="B1" t="s">
        <v>31</v>
      </c>
    </row>
    <row r="2" spans="1:17">
      <c r="A2" s="1" t="s">
        <v>1</v>
      </c>
      <c r="B2" t="s">
        <v>13</v>
      </c>
    </row>
    <row r="3" spans="1:17">
      <c r="A3" s="1" t="s">
        <v>2</v>
      </c>
      <c r="B3" t="s">
        <v>9</v>
      </c>
    </row>
    <row r="4" spans="1:17">
      <c r="A4" s="1" t="s">
        <v>3</v>
      </c>
      <c r="B4" t="s">
        <v>30</v>
      </c>
    </row>
    <row r="7" spans="1:17">
      <c r="A7" s="3"/>
      <c r="B7" s="5" t="s">
        <v>12</v>
      </c>
      <c r="C7" s="5" t="s">
        <v>14</v>
      </c>
      <c r="D7" s="5" t="s">
        <v>15</v>
      </c>
      <c r="E7" s="5" t="s">
        <v>59</v>
      </c>
    </row>
    <row r="8" spans="1:17">
      <c r="A8" s="2">
        <v>42094</v>
      </c>
      <c r="B8" s="12">
        <v>5413.2988778845847</v>
      </c>
      <c r="C8" s="12">
        <v>2353.8647745133439</v>
      </c>
      <c r="D8" s="12">
        <v>2495.700592425706</v>
      </c>
      <c r="E8" s="12">
        <v>192.22612257369809</v>
      </c>
      <c r="N8" s="27"/>
      <c r="O8" s="27"/>
      <c r="P8" s="27"/>
      <c r="Q8" s="27"/>
    </row>
    <row r="9" spans="1:17">
      <c r="A9" s="2">
        <v>42185</v>
      </c>
      <c r="B9" s="12">
        <v>5487.3797495969957</v>
      </c>
      <c r="C9" s="12">
        <v>2415.411855565078</v>
      </c>
      <c r="D9" s="12">
        <v>2505.1360681357087</v>
      </c>
      <c r="E9" s="12">
        <v>198.10582825659361</v>
      </c>
      <c r="M9" s="27"/>
      <c r="N9" s="27"/>
      <c r="O9" s="27"/>
      <c r="P9" s="27"/>
      <c r="Q9" s="27"/>
    </row>
    <row r="10" spans="1:17">
      <c r="A10" s="2">
        <v>42277</v>
      </c>
      <c r="B10" s="12">
        <v>5559.8210693147703</v>
      </c>
      <c r="C10" s="12">
        <v>2479.9449739702013</v>
      </c>
      <c r="D10" s="12">
        <v>2495.3339538911919</v>
      </c>
      <c r="E10" s="12">
        <v>198.98505903217116</v>
      </c>
      <c r="M10" s="27"/>
      <c r="N10" s="27"/>
      <c r="O10" s="27"/>
      <c r="P10" s="27"/>
      <c r="Q10" s="27"/>
    </row>
    <row r="11" spans="1:17">
      <c r="A11" s="2">
        <v>42369</v>
      </c>
      <c r="B11" s="12">
        <v>5636.8241916009674</v>
      </c>
      <c r="C11" s="12">
        <v>2529.4694914167499</v>
      </c>
      <c r="D11" s="12">
        <v>2516.4621426640938</v>
      </c>
      <c r="E11" s="12">
        <v>199.2014481358155</v>
      </c>
      <c r="M11" s="27"/>
      <c r="N11" s="27"/>
      <c r="O11" s="27"/>
      <c r="P11" s="27"/>
      <c r="Q11" s="27"/>
    </row>
    <row r="12" spans="1:17">
      <c r="A12" s="2">
        <v>42460</v>
      </c>
      <c r="B12" s="12">
        <v>5717.4557952258046</v>
      </c>
      <c r="C12" s="12">
        <v>2568.8742238969776</v>
      </c>
      <c r="D12" s="12">
        <v>2553.3028225043704</v>
      </c>
      <c r="E12" s="12">
        <v>200.05860479794651</v>
      </c>
      <c r="M12" s="27"/>
      <c r="N12" s="27"/>
      <c r="O12" s="27"/>
      <c r="P12" s="27"/>
      <c r="Q12" s="27"/>
    </row>
    <row r="13" spans="1:17">
      <c r="A13" s="2">
        <v>42551</v>
      </c>
      <c r="B13" s="12">
        <v>5893.9504462769146</v>
      </c>
      <c r="C13" s="12">
        <v>2641.4015145258008</v>
      </c>
      <c r="D13" s="12">
        <v>2647.4639184931666</v>
      </c>
      <c r="E13" s="12">
        <v>207.20192857913474</v>
      </c>
      <c r="M13" s="27"/>
      <c r="N13" s="27"/>
      <c r="O13" s="27"/>
      <c r="P13" s="27"/>
      <c r="Q13" s="27"/>
    </row>
    <row r="14" spans="1:17">
      <c r="A14" s="2">
        <v>42643</v>
      </c>
      <c r="B14" s="12">
        <v>6018.1046328649172</v>
      </c>
      <c r="C14" s="12">
        <v>2693.5919060029337</v>
      </c>
      <c r="D14" s="12">
        <v>2708.7551419776164</v>
      </c>
      <c r="E14" s="12">
        <v>212.61138811799299</v>
      </c>
      <c r="M14" s="27"/>
      <c r="N14" s="27"/>
      <c r="O14" s="27"/>
      <c r="P14" s="27"/>
      <c r="Q14" s="27"/>
    </row>
    <row r="15" spans="1:17">
      <c r="A15" s="2">
        <v>42735</v>
      </c>
      <c r="B15" s="12">
        <v>6057.7726856911058</v>
      </c>
      <c r="C15" s="12">
        <v>2736.7278962765913</v>
      </c>
      <c r="D15" s="12">
        <v>2700.8744053006321</v>
      </c>
      <c r="E15" s="12">
        <v>213.84347781615858</v>
      </c>
      <c r="M15" s="27"/>
      <c r="N15" s="27"/>
      <c r="O15" s="27"/>
      <c r="P15" s="27"/>
      <c r="Q15" s="27"/>
    </row>
    <row r="16" spans="1:17">
      <c r="A16" s="2">
        <v>42825</v>
      </c>
      <c r="B16" s="12">
        <v>6133.4086243145857</v>
      </c>
      <c r="C16" s="12">
        <v>2743.1273575439786</v>
      </c>
      <c r="D16" s="12">
        <v>2736.0026545160699</v>
      </c>
      <c r="E16" s="12">
        <v>208.00019752323169</v>
      </c>
      <c r="M16" s="27"/>
      <c r="N16" s="27"/>
      <c r="O16" s="27"/>
      <c r="P16" s="27"/>
      <c r="Q16" s="27"/>
    </row>
    <row r="17" spans="1:17">
      <c r="A17" s="2">
        <v>42916</v>
      </c>
      <c r="B17" s="12">
        <v>6230.7433407106209</v>
      </c>
      <c r="C17" s="12">
        <v>2798.2611726320047</v>
      </c>
      <c r="D17" s="12">
        <v>2751.6919833498782</v>
      </c>
      <c r="E17" s="12">
        <v>229.846875261978</v>
      </c>
      <c r="M17" s="27"/>
      <c r="N17" s="27"/>
      <c r="O17" s="27"/>
      <c r="P17" s="27"/>
      <c r="Q17" s="27"/>
    </row>
    <row r="18" spans="1:17">
      <c r="A18" s="2">
        <v>43008</v>
      </c>
      <c r="B18" s="12">
        <v>6313.3006673476493</v>
      </c>
      <c r="C18" s="12">
        <v>2851.0623180519842</v>
      </c>
      <c r="D18" s="12">
        <v>2767.2782331811591</v>
      </c>
      <c r="E18" s="12">
        <v>238.611102051828</v>
      </c>
      <c r="M18" s="27"/>
      <c r="N18" s="27"/>
      <c r="O18" s="27"/>
      <c r="P18" s="27"/>
      <c r="Q18" s="27"/>
    </row>
    <row r="19" spans="1:17">
      <c r="A19" s="2">
        <v>43100</v>
      </c>
      <c r="B19" s="12">
        <v>6386.3347097944406</v>
      </c>
      <c r="C19" s="12">
        <v>2948.8491916233702</v>
      </c>
      <c r="D19" s="12">
        <v>2762.0416099165409</v>
      </c>
      <c r="E19" s="12">
        <v>255.1260316404248</v>
      </c>
      <c r="M19" s="27"/>
      <c r="N19" s="27"/>
      <c r="O19" s="27"/>
      <c r="P19" s="27"/>
      <c r="Q19" s="27"/>
    </row>
    <row r="20" spans="1:17">
      <c r="A20" s="2">
        <v>43190</v>
      </c>
      <c r="B20" s="12">
        <v>6582.8082408939563</v>
      </c>
      <c r="C20" s="12">
        <v>3018.2608813557713</v>
      </c>
      <c r="D20" s="12">
        <v>2877.3781664756671</v>
      </c>
      <c r="E20" s="12">
        <v>262.71894593376589</v>
      </c>
      <c r="M20" s="27"/>
      <c r="N20" s="27"/>
      <c r="O20" s="27"/>
      <c r="P20" s="27"/>
      <c r="Q20" s="27"/>
    </row>
    <row r="21" spans="1:17">
      <c r="A21" s="2">
        <v>43281</v>
      </c>
      <c r="B21" s="12">
        <v>6787.7403040096879</v>
      </c>
      <c r="C21" s="12">
        <v>3071.2380287818478</v>
      </c>
      <c r="D21" s="12">
        <v>3011.0931001102172</v>
      </c>
      <c r="E21" s="12">
        <v>275.37549575832219</v>
      </c>
      <c r="M21" s="27"/>
      <c r="N21" s="27"/>
      <c r="O21" s="27"/>
      <c r="P21" s="27"/>
      <c r="Q21" s="27"/>
    </row>
    <row r="22" spans="1:17">
      <c r="A22" s="2">
        <v>43373</v>
      </c>
      <c r="B22" s="12">
        <v>6849.0173034611116</v>
      </c>
      <c r="C22" s="12">
        <v>3106.9768422360439</v>
      </c>
      <c r="D22" s="12">
        <v>3029.5528314721232</v>
      </c>
      <c r="E22" s="12">
        <v>281.78863615110561</v>
      </c>
      <c r="M22" s="27"/>
      <c r="N22" s="27"/>
      <c r="O22" s="27"/>
      <c r="P22" s="27"/>
      <c r="Q22" s="27"/>
    </row>
    <row r="23" spans="1:17">
      <c r="A23" s="2">
        <v>43465</v>
      </c>
      <c r="B23" s="12">
        <v>6892.4740514439045</v>
      </c>
      <c r="C23" s="12">
        <v>3148.5199714921769</v>
      </c>
      <c r="D23" s="12">
        <v>3024.7151344643326</v>
      </c>
      <c r="E23" s="12">
        <v>286.10187882618897</v>
      </c>
      <c r="M23" s="27"/>
      <c r="N23" s="27"/>
      <c r="O23" s="27"/>
      <c r="P23" s="27"/>
      <c r="Q23" s="27"/>
    </row>
    <row r="24" spans="1:17">
      <c r="A24" s="2">
        <v>43555</v>
      </c>
      <c r="B24" s="12">
        <v>7059.258999582672</v>
      </c>
      <c r="C24" s="12">
        <v>3190.6427917873257</v>
      </c>
      <c r="D24" s="12">
        <v>3132.6652164317725</v>
      </c>
      <c r="E24" s="12">
        <v>295.60776525385512</v>
      </c>
      <c r="M24" s="27"/>
      <c r="N24" s="27"/>
      <c r="O24" s="27"/>
      <c r="P24" s="27"/>
      <c r="Q24" s="27"/>
    </row>
    <row r="25" spans="1:17">
      <c r="A25" s="2">
        <v>43646</v>
      </c>
      <c r="B25" s="12">
        <v>7199.8597393016926</v>
      </c>
      <c r="C25" s="12">
        <v>3239.4126522909069</v>
      </c>
      <c r="D25" s="12">
        <v>3207.5847789839891</v>
      </c>
      <c r="E25" s="12">
        <v>311.61145359816828</v>
      </c>
      <c r="M25" s="27"/>
      <c r="N25" s="27"/>
      <c r="O25" s="27"/>
      <c r="P25" s="27"/>
      <c r="Q25" s="27"/>
    </row>
    <row r="26" spans="1:17">
      <c r="A26" s="2">
        <v>43738</v>
      </c>
      <c r="B26" s="12">
        <v>7264.9800160733785</v>
      </c>
      <c r="C26" s="12">
        <v>3284.7259859191349</v>
      </c>
      <c r="D26" s="12">
        <v>3219.4461095958031</v>
      </c>
      <c r="E26" s="12">
        <v>316.98159515113196</v>
      </c>
      <c r="M26" s="27"/>
      <c r="N26" s="27"/>
      <c r="O26" s="27"/>
      <c r="P26" s="27"/>
      <c r="Q26" s="27"/>
    </row>
    <row r="27" spans="1:17">
      <c r="A27" s="2">
        <v>43830</v>
      </c>
      <c r="B27" s="12">
        <v>7270.4576690350341</v>
      </c>
      <c r="C27" s="12">
        <v>3334.5541349899345</v>
      </c>
      <c r="D27" s="12">
        <v>3170.1041180534294</v>
      </c>
      <c r="E27" s="12">
        <v>330.00237143360107</v>
      </c>
      <c r="M27" s="27"/>
      <c r="N27" s="27"/>
      <c r="O27" s="27"/>
      <c r="P27" s="27"/>
      <c r="Q27" s="27"/>
    </row>
    <row r="28" spans="1:17">
      <c r="A28" s="2">
        <v>43921</v>
      </c>
      <c r="B28" s="12">
        <v>7425.82260378109</v>
      </c>
      <c r="C28" s="12">
        <v>3381.662453295924</v>
      </c>
      <c r="D28" s="12">
        <v>3282.8293574419813</v>
      </c>
      <c r="E28" s="12">
        <v>322.33115405612352</v>
      </c>
      <c r="M28" s="27"/>
      <c r="N28" s="27"/>
      <c r="O28" s="27"/>
      <c r="P28" s="27"/>
      <c r="Q28" s="27"/>
    </row>
    <row r="29" spans="1:17">
      <c r="A29" s="2">
        <v>44012</v>
      </c>
      <c r="B29" s="12">
        <v>7401.0735883722891</v>
      </c>
      <c r="C29" s="12">
        <v>3404.3560276184121</v>
      </c>
      <c r="D29" s="12">
        <v>3214.2574237868334</v>
      </c>
      <c r="E29" s="12">
        <v>339.99915942986735</v>
      </c>
      <c r="H29" s="27"/>
      <c r="M29" s="27"/>
      <c r="N29" s="27"/>
      <c r="O29" s="27"/>
      <c r="P29" s="27"/>
      <c r="Q29" s="27"/>
    </row>
    <row r="30" spans="1:17">
      <c r="A30" s="2">
        <v>44104</v>
      </c>
      <c r="B30" s="12">
        <v>7414.1903197479123</v>
      </c>
      <c r="C30" s="12">
        <v>3446.6206479609382</v>
      </c>
      <c r="D30" s="12">
        <v>3185.7760818420393</v>
      </c>
      <c r="E30" s="12">
        <v>342.95955051747433</v>
      </c>
      <c r="H30" s="27"/>
      <c r="M30" s="27"/>
      <c r="N30" s="27"/>
      <c r="O30" s="27"/>
      <c r="P30" s="27"/>
      <c r="Q30" s="27"/>
    </row>
    <row r="31" spans="1:17">
      <c r="A31" s="2">
        <v>44196</v>
      </c>
      <c r="B31" s="38">
        <v>7382.6944191218472</v>
      </c>
      <c r="C31" s="38">
        <v>3485.480420159618</v>
      </c>
      <c r="D31" s="38">
        <v>3119.0044491779199</v>
      </c>
      <c r="E31" s="38">
        <v>314.44554142594615</v>
      </c>
      <c r="H31" s="27"/>
      <c r="M31" s="27"/>
      <c r="N31" s="27"/>
      <c r="O31" s="27"/>
      <c r="P31" s="27"/>
      <c r="Q31" s="27"/>
    </row>
    <row r="32" spans="1:17">
      <c r="A32" s="2">
        <v>44286</v>
      </c>
      <c r="B32" s="38">
        <v>7525.6298183000508</v>
      </c>
      <c r="C32" s="38">
        <v>3548.1185893208594</v>
      </c>
      <c r="D32" s="38">
        <v>3183.7338066239181</v>
      </c>
      <c r="E32" s="38">
        <v>320.50025018436355</v>
      </c>
      <c r="M32" s="27"/>
      <c r="N32" s="27"/>
      <c r="O32" s="27"/>
      <c r="P32" s="27"/>
      <c r="Q32" s="27"/>
    </row>
    <row r="33" spans="1:17">
      <c r="A33" s="2">
        <v>44377</v>
      </c>
      <c r="B33" s="38">
        <v>7596.4773688479117</v>
      </c>
      <c r="C33" s="38">
        <v>3603.2212452416884</v>
      </c>
      <c r="D33" s="38">
        <v>3181.8036596712227</v>
      </c>
      <c r="E33" s="38">
        <v>350.23684082434528</v>
      </c>
      <c r="M33" s="27"/>
      <c r="N33" s="27"/>
      <c r="O33" s="27"/>
      <c r="P33" s="27"/>
      <c r="Q33" s="27"/>
    </row>
    <row r="34" spans="1:17">
      <c r="A34" s="2">
        <v>44469</v>
      </c>
      <c r="B34" s="38">
        <v>7707.5008501811644</v>
      </c>
      <c r="C34" s="38">
        <v>3665</v>
      </c>
      <c r="D34" s="38">
        <v>3175</v>
      </c>
      <c r="E34" s="38">
        <v>357</v>
      </c>
    </row>
    <row r="35" spans="1:17">
      <c r="A35" s="2">
        <v>44561</v>
      </c>
      <c r="B35" s="38">
        <v>7677.9550340499582</v>
      </c>
      <c r="C35" s="38">
        <v>3633</v>
      </c>
      <c r="D35" s="38">
        <v>3147.2223261546619</v>
      </c>
      <c r="E35" s="38">
        <v>410</v>
      </c>
    </row>
    <row r="36" spans="1:17">
      <c r="A36" s="2">
        <v>44651</v>
      </c>
      <c r="B36" s="38">
        <v>7897.2884245475916</v>
      </c>
      <c r="C36" s="38">
        <v>3699</v>
      </c>
      <c r="D36" s="38">
        <v>3296</v>
      </c>
      <c r="E36" s="38">
        <v>412</v>
      </c>
    </row>
    <row r="37" spans="1:17">
      <c r="A37" s="2">
        <v>44742</v>
      </c>
      <c r="B37" s="38">
        <v>8084.0214002131706</v>
      </c>
      <c r="C37" s="38">
        <v>3761</v>
      </c>
      <c r="D37" s="38">
        <v>3405</v>
      </c>
      <c r="E37" s="38">
        <v>431</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38"/>
  <sheetViews>
    <sheetView topLeftCell="A2" workbookViewId="0">
      <selection activeCell="B24" sqref="B24:C37"/>
    </sheetView>
  </sheetViews>
  <sheetFormatPr defaultRowHeight="14.4"/>
  <cols>
    <col min="1" max="1" width="10" customWidth="1"/>
    <col min="2" max="2" width="20.5546875" customWidth="1"/>
    <col min="3" max="4" width="20.33203125" customWidth="1"/>
  </cols>
  <sheetData>
    <row r="1" spans="1:8">
      <c r="A1" s="1" t="s">
        <v>0</v>
      </c>
      <c r="B1" t="s">
        <v>127</v>
      </c>
    </row>
    <row r="2" spans="1:8">
      <c r="A2" s="1" t="s">
        <v>1</v>
      </c>
      <c r="B2" t="s">
        <v>4</v>
      </c>
    </row>
    <row r="3" spans="1:8">
      <c r="A3" s="1" t="s">
        <v>2</v>
      </c>
      <c r="B3" t="s">
        <v>97</v>
      </c>
    </row>
    <row r="4" spans="1:8">
      <c r="A4" s="1" t="s">
        <v>3</v>
      </c>
      <c r="B4" s="27" t="s">
        <v>128</v>
      </c>
    </row>
    <row r="7" spans="1:8">
      <c r="A7" s="3"/>
      <c r="B7" s="5" t="s">
        <v>98</v>
      </c>
      <c r="C7" s="5" t="s">
        <v>93</v>
      </c>
      <c r="D7" s="5"/>
      <c r="E7" s="8"/>
    </row>
    <row r="8" spans="1:8">
      <c r="A8" s="2">
        <v>42094</v>
      </c>
      <c r="B8" s="9">
        <v>67.916424972524482</v>
      </c>
      <c r="C8" s="29">
        <v>67.916424972524482</v>
      </c>
      <c r="D8" s="9"/>
      <c r="E8" s="9"/>
      <c r="G8" s="41"/>
      <c r="H8" s="29"/>
    </row>
    <row r="9" spans="1:8">
      <c r="A9" s="2">
        <v>42185</v>
      </c>
      <c r="B9" s="9">
        <v>70.625361105478461</v>
      </c>
      <c r="C9" s="29">
        <v>69.270893039001464</v>
      </c>
      <c r="D9" s="9"/>
      <c r="E9" s="9"/>
      <c r="G9" s="41"/>
      <c r="H9" s="29"/>
    </row>
    <row r="10" spans="1:8">
      <c r="A10" s="2">
        <v>42277</v>
      </c>
      <c r="B10" s="9">
        <v>72.981111027391705</v>
      </c>
      <c r="C10" s="29">
        <v>70.507632368464883</v>
      </c>
      <c r="D10" s="9"/>
      <c r="E10" s="9"/>
      <c r="G10" s="41"/>
      <c r="H10" s="29"/>
    </row>
    <row r="11" spans="1:8">
      <c r="A11" s="2">
        <v>42369</v>
      </c>
      <c r="B11" s="9">
        <v>69.362751312359933</v>
      </c>
      <c r="C11" s="29">
        <v>70.221412104438642</v>
      </c>
      <c r="D11" s="9"/>
      <c r="E11" s="9"/>
      <c r="G11" s="41"/>
      <c r="H11" s="29"/>
    </row>
    <row r="12" spans="1:8">
      <c r="A12" s="2">
        <v>42460</v>
      </c>
      <c r="B12" s="9">
        <v>76.478401255695061</v>
      </c>
      <c r="C12" s="29">
        <v>72.361906175231297</v>
      </c>
      <c r="D12" s="9"/>
      <c r="E12" s="9"/>
      <c r="G12" s="41"/>
      <c r="H12" s="29"/>
    </row>
    <row r="13" spans="1:8">
      <c r="A13" s="2">
        <v>42551</v>
      </c>
      <c r="B13" s="9">
        <v>74.075345208780448</v>
      </c>
      <c r="C13" s="29">
        <v>73.22440220105679</v>
      </c>
      <c r="D13" s="9"/>
      <c r="E13" s="9"/>
      <c r="G13" s="41"/>
      <c r="H13" s="29"/>
    </row>
    <row r="14" spans="1:8">
      <c r="A14" s="2">
        <v>42643</v>
      </c>
      <c r="B14" s="9">
        <v>75.682231611670176</v>
      </c>
      <c r="C14" s="29">
        <v>73.899682347126401</v>
      </c>
      <c r="D14" s="9"/>
      <c r="E14" s="9"/>
      <c r="G14" s="41"/>
      <c r="H14" s="29"/>
    </row>
    <row r="15" spans="1:8">
      <c r="A15" s="2">
        <v>42735</v>
      </c>
      <c r="B15" s="9">
        <v>71.29587569434635</v>
      </c>
      <c r="C15" s="29">
        <v>74.382963442623009</v>
      </c>
      <c r="D15" s="9"/>
      <c r="E15" s="9"/>
      <c r="G15" s="41"/>
      <c r="H15" s="29"/>
    </row>
    <row r="16" spans="1:8">
      <c r="A16" s="2">
        <v>42825</v>
      </c>
      <c r="B16" s="9">
        <v>71.604514434123772</v>
      </c>
      <c r="C16" s="29">
        <v>73.164491737230179</v>
      </c>
      <c r="D16" s="9"/>
      <c r="E16" s="9"/>
      <c r="G16" s="41"/>
      <c r="H16" s="29"/>
    </row>
    <row r="17" spans="1:15">
      <c r="A17" s="2">
        <v>42916</v>
      </c>
      <c r="B17" s="9">
        <v>73.942956968512732</v>
      </c>
      <c r="C17" s="29">
        <v>73.131394677163257</v>
      </c>
      <c r="D17" s="9"/>
      <c r="E17" s="9"/>
      <c r="G17" s="41"/>
      <c r="H17" s="29"/>
    </row>
    <row r="18" spans="1:15">
      <c r="A18" s="2">
        <v>43008</v>
      </c>
      <c r="B18" s="9">
        <v>75.290047459508258</v>
      </c>
      <c r="C18" s="29">
        <v>73.033348639122778</v>
      </c>
      <c r="D18" s="9"/>
      <c r="E18" s="9"/>
      <c r="G18" s="41"/>
      <c r="H18" s="29"/>
    </row>
    <row r="19" spans="1:15">
      <c r="A19" s="2">
        <v>43100</v>
      </c>
      <c r="B19" s="9">
        <v>73.863192887695746</v>
      </c>
      <c r="C19" s="29">
        <v>73.675177937460134</v>
      </c>
      <c r="D19" s="9"/>
      <c r="E19" s="9"/>
      <c r="G19" s="41"/>
      <c r="H19" s="29"/>
    </row>
    <row r="20" spans="1:15">
      <c r="A20" s="2">
        <v>43190</v>
      </c>
      <c r="B20" s="9">
        <v>75.604894796472678</v>
      </c>
      <c r="C20" s="29">
        <v>74.675273028047343</v>
      </c>
      <c r="D20" s="9"/>
      <c r="E20" s="9"/>
      <c r="G20" s="41"/>
      <c r="H20" s="29"/>
    </row>
    <row r="21" spans="1:15">
      <c r="A21" s="2">
        <v>43281</v>
      </c>
      <c r="B21" s="9">
        <v>76.198031948834895</v>
      </c>
      <c r="C21" s="29">
        <v>75.239041773127894</v>
      </c>
      <c r="D21" s="9"/>
      <c r="E21" s="9"/>
      <c r="G21" s="41"/>
      <c r="H21" s="29"/>
    </row>
    <row r="22" spans="1:15">
      <c r="A22" s="2">
        <v>43373</v>
      </c>
      <c r="B22" s="9">
        <v>76.375106822221255</v>
      </c>
      <c r="C22" s="29">
        <v>75.510306613806151</v>
      </c>
      <c r="D22" s="9"/>
      <c r="E22" s="9"/>
      <c r="G22" s="41"/>
      <c r="H22" s="29"/>
    </row>
    <row r="23" spans="1:15">
      <c r="A23" s="2">
        <v>43465</v>
      </c>
      <c r="B23" s="9">
        <v>75.907246424525354</v>
      </c>
      <c r="C23" s="29">
        <v>76.021319998013539</v>
      </c>
      <c r="D23" s="9"/>
      <c r="E23" s="9"/>
      <c r="G23" s="41"/>
      <c r="H23" s="29"/>
    </row>
    <row r="24" spans="1:15">
      <c r="A24" s="2">
        <v>43555</v>
      </c>
      <c r="B24" s="68">
        <v>64.322057502009471</v>
      </c>
      <c r="C24" s="68">
        <v>73.200610674397751</v>
      </c>
      <c r="D24" s="9"/>
      <c r="E24" s="9"/>
      <c r="G24" s="41"/>
      <c r="H24" s="29"/>
    </row>
    <row r="25" spans="1:15">
      <c r="A25" s="2">
        <v>43646</v>
      </c>
      <c r="B25" s="9">
        <v>65.956470307789232</v>
      </c>
      <c r="C25" s="68">
        <v>70.640220264136332</v>
      </c>
      <c r="D25" s="9"/>
      <c r="E25" s="9"/>
      <c r="G25" s="41"/>
      <c r="H25" s="29"/>
    </row>
    <row r="26" spans="1:15">
      <c r="A26" s="2">
        <v>43738</v>
      </c>
      <c r="B26" s="68">
        <v>66.649515155627526</v>
      </c>
      <c r="C26" s="68">
        <v>68.208822347487896</v>
      </c>
      <c r="D26" s="9"/>
      <c r="E26" s="9"/>
      <c r="G26" s="41"/>
      <c r="H26" s="29"/>
      <c r="K26" s="32"/>
      <c r="L26" s="32"/>
      <c r="M26" s="32"/>
      <c r="N26" s="32"/>
      <c r="O26" s="32"/>
    </row>
    <row r="27" spans="1:15">
      <c r="A27" s="2">
        <v>43830</v>
      </c>
      <c r="B27" s="68">
        <v>64.559289358720036</v>
      </c>
      <c r="C27" s="68">
        <v>65.37183308103657</v>
      </c>
      <c r="D27" s="9"/>
      <c r="E27" s="9"/>
      <c r="G27" s="41"/>
      <c r="H27" s="29"/>
    </row>
    <row r="28" spans="1:15">
      <c r="A28" s="2">
        <v>43921</v>
      </c>
      <c r="B28" s="68">
        <v>54.495533080032502</v>
      </c>
      <c r="C28" s="68">
        <v>62.915201975542317</v>
      </c>
      <c r="D28" s="9"/>
      <c r="E28" s="9"/>
      <c r="G28" s="41"/>
      <c r="H28" s="29"/>
      <c r="J28" s="32"/>
    </row>
    <row r="29" spans="1:15">
      <c r="A29" s="2">
        <v>44012</v>
      </c>
      <c r="B29" s="68">
        <v>53.988147805356903</v>
      </c>
      <c r="C29" s="68">
        <v>59.923121349934235</v>
      </c>
      <c r="D29" s="9"/>
      <c r="E29" s="9"/>
      <c r="G29" s="41"/>
      <c r="H29" s="29"/>
      <c r="J29" s="32"/>
    </row>
    <row r="30" spans="1:15">
      <c r="A30" s="2">
        <v>44104</v>
      </c>
      <c r="B30" s="68">
        <v>53.051569544073772</v>
      </c>
      <c r="C30" s="68">
        <v>56.523634947045799</v>
      </c>
      <c r="D30" s="28"/>
      <c r="E30" s="28"/>
      <c r="G30" s="41"/>
      <c r="H30" s="29"/>
      <c r="J30" s="32"/>
    </row>
    <row r="31" spans="1:15">
      <c r="A31" s="2">
        <v>44196</v>
      </c>
      <c r="B31" s="68">
        <v>51.83905853227472</v>
      </c>
      <c r="C31" s="68">
        <v>53.343577240434477</v>
      </c>
      <c r="D31" s="28"/>
      <c r="E31" s="28"/>
      <c r="G31" s="41"/>
      <c r="H31" s="29"/>
      <c r="J31" s="32"/>
    </row>
    <row r="32" spans="1:15">
      <c r="A32" s="2">
        <v>44286</v>
      </c>
      <c r="B32" s="68">
        <v>38.796238945560169</v>
      </c>
      <c r="C32" s="68">
        <v>49.418753706816389</v>
      </c>
      <c r="D32" s="29"/>
      <c r="E32" s="29"/>
      <c r="G32" s="41"/>
      <c r="H32" s="29"/>
      <c r="J32" s="32"/>
    </row>
    <row r="33" spans="1:10">
      <c r="A33" s="2">
        <v>44377</v>
      </c>
      <c r="B33" s="68">
        <v>42.87354421664628</v>
      </c>
      <c r="C33" s="68">
        <v>46.640102809638734</v>
      </c>
      <c r="D33" s="29"/>
      <c r="E33" s="29"/>
      <c r="G33" s="41"/>
      <c r="H33" s="29"/>
      <c r="J33" s="32"/>
    </row>
    <row r="34" spans="1:10">
      <c r="A34" s="2">
        <v>44469</v>
      </c>
      <c r="B34" s="68">
        <v>43.793439930637874</v>
      </c>
      <c r="C34" s="68">
        <v>44.325570406279759</v>
      </c>
      <c r="D34" s="29"/>
      <c r="E34" s="29"/>
      <c r="G34" s="41"/>
      <c r="H34" s="29"/>
    </row>
    <row r="35" spans="1:10">
      <c r="A35" s="2">
        <v>44561</v>
      </c>
      <c r="B35" s="68">
        <v>41.688380750368324</v>
      </c>
      <c r="C35" s="68">
        <v>41.787900960803157</v>
      </c>
      <c r="D35" s="29"/>
      <c r="E35" s="29"/>
      <c r="G35" s="41"/>
      <c r="H35" s="29"/>
    </row>
    <row r="36" spans="1:10">
      <c r="A36" s="2">
        <v>44651</v>
      </c>
      <c r="B36" s="68">
        <v>48.628511455322652</v>
      </c>
      <c r="C36" s="68">
        <v>44.245969088243783</v>
      </c>
      <c r="G36" s="41"/>
      <c r="H36" s="29"/>
    </row>
    <row r="37" spans="1:10">
      <c r="A37" s="2">
        <v>44742</v>
      </c>
      <c r="B37" s="68">
        <v>55.616468472695168</v>
      </c>
      <c r="C37" s="68">
        <v>47.431700152256006</v>
      </c>
      <c r="G37" s="41"/>
      <c r="H37" s="29"/>
    </row>
    <row r="38" spans="1:10">
      <c r="H38" s="29"/>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41"/>
  <sheetViews>
    <sheetView topLeftCell="A7" workbookViewId="0">
      <selection activeCell="A41" sqref="A38:A41"/>
    </sheetView>
  </sheetViews>
  <sheetFormatPr defaultRowHeight="14.4"/>
  <cols>
    <col min="1" max="1" width="10" customWidth="1"/>
    <col min="2" max="2" width="20.5546875" customWidth="1"/>
    <col min="3" max="3" width="20.33203125" customWidth="1"/>
    <col min="4" max="4" width="9.5546875" bestFit="1" customWidth="1"/>
    <col min="6" max="6" width="12" bestFit="1" customWidth="1"/>
    <col min="7" max="7" width="13.44140625" bestFit="1" customWidth="1"/>
    <col min="8" max="8" width="9.33203125" bestFit="1" customWidth="1"/>
  </cols>
  <sheetData>
    <row r="1" spans="1:15">
      <c r="A1" s="1" t="s">
        <v>0</v>
      </c>
      <c r="B1" t="s">
        <v>129</v>
      </c>
    </row>
    <row r="2" spans="1:15">
      <c r="A2" s="1" t="s">
        <v>1</v>
      </c>
      <c r="B2" t="s">
        <v>13</v>
      </c>
      <c r="G2" s="14"/>
    </row>
    <row r="3" spans="1:15">
      <c r="A3" s="1" t="s">
        <v>2</v>
      </c>
      <c r="B3" t="s">
        <v>9</v>
      </c>
      <c r="G3" s="14"/>
    </row>
    <row r="4" spans="1:15">
      <c r="A4" s="1" t="s">
        <v>3</v>
      </c>
      <c r="G4" s="14"/>
    </row>
    <row r="5" spans="1:15">
      <c r="G5" s="14"/>
    </row>
    <row r="6" spans="1:15">
      <c r="G6" s="14"/>
    </row>
    <row r="7" spans="1:15">
      <c r="A7" s="3"/>
      <c r="B7" s="5" t="s">
        <v>23</v>
      </c>
      <c r="C7" s="5" t="s">
        <v>57</v>
      </c>
      <c r="D7" s="5" t="s">
        <v>15</v>
      </c>
      <c r="G7" s="14"/>
    </row>
    <row r="8" spans="1:15">
      <c r="A8" s="2">
        <v>42094</v>
      </c>
      <c r="B8" s="12">
        <v>11.952454392496501</v>
      </c>
      <c r="C8" s="12">
        <v>10.8191805584965</v>
      </c>
      <c r="D8" s="12">
        <v>1.1332738339999999</v>
      </c>
      <c r="F8" s="32"/>
      <c r="G8" s="14"/>
      <c r="M8" s="27"/>
      <c r="N8" s="27"/>
      <c r="O8" s="27"/>
    </row>
    <row r="9" spans="1:15">
      <c r="A9" s="2">
        <v>42185</v>
      </c>
      <c r="B9" s="12">
        <v>12.164810809986703</v>
      </c>
      <c r="C9" s="12">
        <v>10.989623369986802</v>
      </c>
      <c r="D9" s="12">
        <v>1.1751874399998998</v>
      </c>
      <c r="F9" s="32"/>
      <c r="G9" s="14"/>
      <c r="I9" s="27"/>
      <c r="L9" s="27"/>
      <c r="M9" s="27"/>
      <c r="N9" s="27"/>
      <c r="O9" s="27"/>
    </row>
    <row r="10" spans="1:15">
      <c r="A10" s="2">
        <v>42277</v>
      </c>
      <c r="B10" s="12">
        <v>13.092032102282701</v>
      </c>
      <c r="C10" s="12">
        <v>11.615869238760901</v>
      </c>
      <c r="D10" s="12">
        <v>1.4761628635218</v>
      </c>
      <c r="F10" s="32"/>
      <c r="G10" s="14"/>
      <c r="I10" s="27"/>
      <c r="L10" s="27"/>
      <c r="M10" s="27"/>
      <c r="N10" s="27"/>
      <c r="O10" s="27"/>
    </row>
    <row r="11" spans="1:15">
      <c r="A11" s="2">
        <v>42369</v>
      </c>
      <c r="B11" s="12">
        <v>12.734594394594801</v>
      </c>
      <c r="C11" s="12">
        <v>11.123834754120601</v>
      </c>
      <c r="D11" s="12">
        <v>1.6107596404741999</v>
      </c>
      <c r="F11" s="32"/>
      <c r="G11" s="14"/>
      <c r="I11" s="27"/>
      <c r="L11" s="27"/>
      <c r="M11" s="27"/>
      <c r="N11" s="27"/>
      <c r="O11" s="27"/>
    </row>
    <row r="12" spans="1:15">
      <c r="A12" s="2">
        <v>42460</v>
      </c>
      <c r="B12" s="12">
        <v>13.582573092741001</v>
      </c>
      <c r="C12" s="12">
        <v>11.933951194881001</v>
      </c>
      <c r="D12" s="12">
        <v>1.6486218978600002</v>
      </c>
      <c r="F12" s="32"/>
      <c r="G12" s="14"/>
      <c r="I12" s="27"/>
      <c r="L12" s="27"/>
      <c r="M12" s="27"/>
      <c r="N12" s="27"/>
      <c r="O12" s="27"/>
    </row>
    <row r="13" spans="1:15">
      <c r="A13" s="2">
        <v>42551</v>
      </c>
      <c r="B13" s="12">
        <v>14.285285427114101</v>
      </c>
      <c r="C13" s="12">
        <v>12.689431839114102</v>
      </c>
      <c r="D13" s="12">
        <v>1.595853588</v>
      </c>
      <c r="F13" s="32"/>
      <c r="G13" s="14"/>
      <c r="I13" s="27"/>
      <c r="L13" s="27"/>
      <c r="M13" s="27"/>
      <c r="N13" s="27"/>
      <c r="O13" s="27"/>
    </row>
    <row r="14" spans="1:15">
      <c r="A14" s="2">
        <v>42643</v>
      </c>
      <c r="B14" s="12">
        <v>15.773325150584601</v>
      </c>
      <c r="C14" s="12">
        <v>14.2515794829848</v>
      </c>
      <c r="D14" s="12">
        <v>1.5217456675998</v>
      </c>
      <c r="F14" s="32"/>
      <c r="G14" s="14"/>
      <c r="I14" s="27"/>
      <c r="L14" s="27"/>
      <c r="M14" s="27"/>
      <c r="N14" s="27"/>
      <c r="O14" s="27"/>
    </row>
    <row r="15" spans="1:15">
      <c r="A15" s="2">
        <v>42735</v>
      </c>
      <c r="B15" s="12">
        <v>16.136036095843803</v>
      </c>
      <c r="C15" s="12">
        <v>14.503819155116402</v>
      </c>
      <c r="D15" s="12">
        <v>1.6322169407274001</v>
      </c>
      <c r="F15" s="32"/>
      <c r="G15" s="14"/>
      <c r="I15" s="27"/>
      <c r="L15" s="27"/>
      <c r="M15" s="27"/>
      <c r="N15" s="27"/>
      <c r="O15" s="27"/>
    </row>
    <row r="16" spans="1:15">
      <c r="A16" s="2">
        <v>42825</v>
      </c>
      <c r="B16" s="12">
        <v>18.337227818334899</v>
      </c>
      <c r="C16" s="12">
        <v>16.482904194271402</v>
      </c>
      <c r="D16" s="12">
        <v>1.8543236240634999</v>
      </c>
      <c r="F16" s="32"/>
      <c r="G16" s="14"/>
      <c r="I16" s="27"/>
      <c r="L16" s="27"/>
      <c r="M16" s="27"/>
      <c r="N16" s="27"/>
      <c r="O16" s="27"/>
    </row>
    <row r="17" spans="1:15">
      <c r="A17" s="2">
        <v>42916</v>
      </c>
      <c r="B17" s="69">
        <v>18.849584671065102</v>
      </c>
      <c r="C17" s="69">
        <v>17.053442349625399</v>
      </c>
      <c r="D17" s="69">
        <v>1.7961423214397001</v>
      </c>
      <c r="F17" s="32"/>
      <c r="G17" s="14"/>
      <c r="I17" s="27"/>
      <c r="L17" s="27"/>
      <c r="M17" s="27"/>
      <c r="N17" s="27"/>
      <c r="O17" s="27"/>
    </row>
    <row r="18" spans="1:15">
      <c r="A18" s="2">
        <v>43008</v>
      </c>
      <c r="B18" s="69">
        <v>19.508726634053698</v>
      </c>
      <c r="C18" s="69">
        <v>17.782606901723899</v>
      </c>
      <c r="D18" s="69">
        <v>1.7261197323298001</v>
      </c>
      <c r="F18" s="32"/>
      <c r="G18" s="14"/>
      <c r="I18" s="27"/>
      <c r="L18" s="27"/>
      <c r="M18" s="27"/>
      <c r="N18" s="27"/>
      <c r="O18" s="27"/>
    </row>
    <row r="19" spans="1:15">
      <c r="A19" s="2">
        <v>43100</v>
      </c>
      <c r="B19" s="12">
        <v>19.376341317077991</v>
      </c>
      <c r="C19" s="69">
        <v>17.908760620908197</v>
      </c>
      <c r="D19" s="69">
        <v>1.4675806961698001</v>
      </c>
      <c r="F19" s="32"/>
      <c r="G19" s="14"/>
      <c r="I19" s="27"/>
      <c r="L19" s="27"/>
      <c r="M19" s="27"/>
      <c r="N19" s="27"/>
      <c r="O19" s="27"/>
    </row>
    <row r="20" spans="1:15">
      <c r="A20" s="2">
        <v>43190</v>
      </c>
      <c r="B20" s="69">
        <v>21.545968906789202</v>
      </c>
      <c r="C20" s="69">
        <v>19.865247770389402</v>
      </c>
      <c r="D20" s="69">
        <v>1.6807211363997998</v>
      </c>
      <c r="F20" s="32"/>
      <c r="G20" s="14"/>
      <c r="I20" s="27"/>
      <c r="L20" s="27"/>
      <c r="M20" s="27"/>
      <c r="N20" s="27"/>
      <c r="O20" s="27"/>
    </row>
    <row r="21" spans="1:15">
      <c r="A21" s="2">
        <v>43281</v>
      </c>
      <c r="B21" s="69">
        <v>22.609538072069697</v>
      </c>
      <c r="C21" s="69">
        <v>20.829043137699799</v>
      </c>
      <c r="D21" s="69">
        <v>1.7804949343698999</v>
      </c>
      <c r="F21" s="32"/>
      <c r="G21" s="14"/>
      <c r="I21" s="27"/>
      <c r="L21" s="27"/>
      <c r="M21" s="27"/>
      <c r="N21" s="27"/>
      <c r="O21" s="27"/>
    </row>
    <row r="22" spans="1:15">
      <c r="A22" s="2">
        <v>43373</v>
      </c>
      <c r="B22" s="69">
        <v>23.3176775546277</v>
      </c>
      <c r="C22" s="69">
        <v>21.563625092337698</v>
      </c>
      <c r="D22" s="69">
        <v>1.75405246229</v>
      </c>
      <c r="F22" s="32"/>
      <c r="G22" s="14"/>
      <c r="I22" s="27"/>
      <c r="L22" s="27"/>
      <c r="M22" s="27"/>
      <c r="N22" s="27"/>
      <c r="O22" s="27"/>
    </row>
    <row r="23" spans="1:15">
      <c r="A23" s="2">
        <v>43465</v>
      </c>
      <c r="B23" s="69">
        <v>23.158794759766099</v>
      </c>
      <c r="C23" s="69">
        <v>21.408282833086098</v>
      </c>
      <c r="D23" s="69">
        <v>1.75051192668</v>
      </c>
      <c r="F23" s="32"/>
      <c r="G23" s="14"/>
      <c r="I23" s="27"/>
      <c r="L23" s="27"/>
      <c r="M23" s="27"/>
      <c r="N23" s="27"/>
      <c r="O23" s="27"/>
    </row>
    <row r="24" spans="1:15">
      <c r="A24" s="2">
        <v>43555</v>
      </c>
      <c r="B24" s="69">
        <v>24.737001864349899</v>
      </c>
      <c r="C24" s="69">
        <v>22.776137659249901</v>
      </c>
      <c r="D24" s="69">
        <v>1.9608642050999998</v>
      </c>
      <c r="F24" s="32"/>
      <c r="G24" s="14"/>
      <c r="H24" s="12"/>
      <c r="I24" s="27"/>
      <c r="L24" s="27"/>
      <c r="M24" s="27"/>
      <c r="N24" s="27"/>
      <c r="O24" s="27"/>
    </row>
    <row r="25" spans="1:15">
      <c r="A25" s="2">
        <v>43646</v>
      </c>
      <c r="B25" s="69">
        <v>25.197292316849101</v>
      </c>
      <c r="C25" s="69">
        <v>23.198654764039404</v>
      </c>
      <c r="D25" s="69">
        <v>1.9986375528097</v>
      </c>
      <c r="F25" s="32"/>
      <c r="G25" s="14"/>
      <c r="H25" s="12"/>
      <c r="I25" s="27"/>
      <c r="L25" s="27"/>
      <c r="M25" s="27"/>
      <c r="N25" s="27"/>
      <c r="O25" s="27"/>
    </row>
    <row r="26" spans="1:15">
      <c r="A26" s="2">
        <v>43738</v>
      </c>
      <c r="B26" s="69">
        <v>26.611393209286504</v>
      </c>
      <c r="C26" s="69">
        <v>24.454743534346704</v>
      </c>
      <c r="D26" s="69">
        <v>2.1566496749398003</v>
      </c>
      <c r="F26" s="32"/>
      <c r="G26" s="14"/>
      <c r="H26" s="12"/>
      <c r="I26" s="27"/>
      <c r="L26" s="27"/>
      <c r="M26" s="27"/>
      <c r="N26" s="27"/>
      <c r="O26" s="27"/>
    </row>
    <row r="27" spans="1:15">
      <c r="A27" s="2">
        <v>43830</v>
      </c>
      <c r="B27" s="69">
        <v>27.6299009905593</v>
      </c>
      <c r="C27" s="69">
        <v>25.218385904149503</v>
      </c>
      <c r="D27" s="69">
        <v>2.4115150864097998</v>
      </c>
      <c r="F27" s="32"/>
      <c r="G27" s="14"/>
      <c r="H27" s="12"/>
      <c r="I27" s="27"/>
      <c r="L27" s="27"/>
      <c r="M27" s="27"/>
      <c r="N27" s="27"/>
      <c r="O27" s="27"/>
    </row>
    <row r="28" spans="1:15">
      <c r="A28" s="2">
        <v>43921</v>
      </c>
      <c r="B28" s="69">
        <v>28.908520665677798</v>
      </c>
      <c r="C28" s="69">
        <v>26.499949494787799</v>
      </c>
      <c r="D28" s="69">
        <v>2.4085711708900002</v>
      </c>
      <c r="F28" s="32"/>
      <c r="G28" s="14"/>
      <c r="I28" s="27"/>
      <c r="L28" s="27"/>
      <c r="M28" s="27"/>
      <c r="N28" s="27"/>
      <c r="O28" s="27"/>
    </row>
    <row r="29" spans="1:15">
      <c r="A29" s="2">
        <v>44012</v>
      </c>
      <c r="B29" s="69">
        <v>31.527279326529595</v>
      </c>
      <c r="C29" s="69">
        <v>28.841588399619699</v>
      </c>
      <c r="D29" s="69">
        <v>2.6856909269098996</v>
      </c>
      <c r="F29" s="32"/>
      <c r="G29" s="14"/>
      <c r="H29" s="12"/>
      <c r="I29" s="27"/>
      <c r="L29" s="27"/>
      <c r="M29" s="27"/>
      <c r="N29" s="27"/>
      <c r="O29" s="27"/>
    </row>
    <row r="30" spans="1:15">
      <c r="A30" s="2">
        <v>44104</v>
      </c>
      <c r="B30" s="69">
        <v>34.069421496149694</v>
      </c>
      <c r="C30" s="69">
        <v>31.171139332209897</v>
      </c>
      <c r="D30" s="69">
        <v>2.8982821639398004</v>
      </c>
      <c r="F30" s="32"/>
      <c r="G30" s="14"/>
      <c r="H30" s="27"/>
      <c r="I30" s="27"/>
      <c r="L30" s="27"/>
      <c r="M30" s="27"/>
      <c r="N30" s="27"/>
      <c r="O30" s="27"/>
    </row>
    <row r="31" spans="1:15">
      <c r="A31" s="2">
        <v>44196</v>
      </c>
      <c r="B31" s="69">
        <v>34.4324703369197</v>
      </c>
      <c r="C31" s="69">
        <v>31.575212618849999</v>
      </c>
      <c r="D31" s="69">
        <v>2.8572577180697003</v>
      </c>
      <c r="F31" s="32"/>
      <c r="G31" s="14"/>
      <c r="H31" s="27"/>
      <c r="I31" s="27"/>
      <c r="L31" s="27"/>
      <c r="M31" s="27"/>
      <c r="N31" s="27"/>
      <c r="O31" s="27"/>
    </row>
    <row r="32" spans="1:15">
      <c r="A32" s="2">
        <v>44286</v>
      </c>
      <c r="B32" s="69">
        <v>37.794229401339805</v>
      </c>
      <c r="C32" s="69">
        <v>34.393310294399903</v>
      </c>
      <c r="D32" s="69">
        <v>3.4009191069399001</v>
      </c>
      <c r="F32" s="32"/>
      <c r="G32" s="14"/>
      <c r="I32" s="27"/>
      <c r="L32" s="27"/>
      <c r="M32" s="27"/>
      <c r="N32" s="27"/>
      <c r="O32" s="27"/>
    </row>
    <row r="33" spans="1:15">
      <c r="A33" s="2">
        <v>44377</v>
      </c>
      <c r="B33" s="69">
        <v>47.054742260039589</v>
      </c>
      <c r="C33" s="69">
        <v>41.392458353879888</v>
      </c>
      <c r="D33" s="69">
        <v>5.6622839061597006</v>
      </c>
      <c r="F33" s="32"/>
      <c r="G33" s="14"/>
      <c r="I33" s="27"/>
      <c r="L33" s="27"/>
      <c r="M33" s="27"/>
      <c r="N33" s="27"/>
      <c r="O33" s="27"/>
    </row>
    <row r="34" spans="1:15">
      <c r="A34" s="2">
        <v>44469</v>
      </c>
      <c r="B34" s="69">
        <v>48.897136157479402</v>
      </c>
      <c r="C34" s="69">
        <v>43.418737426409798</v>
      </c>
      <c r="D34" s="69">
        <v>5.4783987310695998</v>
      </c>
      <c r="F34" s="32"/>
      <c r="G34" s="14"/>
    </row>
    <row r="35" spans="1:15">
      <c r="A35" s="2">
        <v>44561</v>
      </c>
      <c r="B35" s="69">
        <v>49.387972828899009</v>
      </c>
      <c r="C35" s="69">
        <v>44.155835247550506</v>
      </c>
      <c r="D35" s="69">
        <v>5.2321375813484998</v>
      </c>
      <c r="F35" s="32"/>
      <c r="G35" s="14"/>
    </row>
    <row r="36" spans="1:15">
      <c r="A36" s="2">
        <v>44651</v>
      </c>
      <c r="B36" s="69">
        <v>52.454506655076898</v>
      </c>
      <c r="C36" s="69">
        <v>46.832951167770403</v>
      </c>
      <c r="D36" s="69">
        <v>5.6215554873065008</v>
      </c>
      <c r="F36" s="32"/>
      <c r="G36" s="14"/>
    </row>
    <row r="37" spans="1:15">
      <c r="A37" s="2">
        <v>44742</v>
      </c>
      <c r="B37" s="69">
        <v>52.742097053314104</v>
      </c>
      <c r="C37" s="69">
        <v>46.8778079809085</v>
      </c>
      <c r="D37" s="69">
        <v>5.8642890724056009</v>
      </c>
      <c r="F37" s="32"/>
      <c r="G37" s="14"/>
    </row>
    <row r="38" spans="1:15">
      <c r="A38" s="2"/>
    </row>
    <row r="39" spans="1:15">
      <c r="A39" s="2"/>
    </row>
    <row r="40" spans="1:15">
      <c r="A40" s="2"/>
    </row>
    <row r="41" spans="1:15">
      <c r="A41" s="2"/>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38"/>
  <sheetViews>
    <sheetView workbookViewId="0">
      <selection activeCell="F31" sqref="F31"/>
    </sheetView>
  </sheetViews>
  <sheetFormatPr defaultRowHeight="14.4"/>
  <cols>
    <col min="1" max="1" width="10" customWidth="1"/>
    <col min="2" max="2" width="20.5546875" customWidth="1"/>
    <col min="3" max="3" width="10.5546875" bestFit="1" customWidth="1"/>
  </cols>
  <sheetData>
    <row r="1" spans="1:29">
      <c r="A1" s="1" t="s">
        <v>0</v>
      </c>
      <c r="B1" t="s">
        <v>130</v>
      </c>
    </row>
    <row r="2" spans="1:29">
      <c r="A2" s="1" t="s">
        <v>1</v>
      </c>
      <c r="B2" t="s">
        <v>4</v>
      </c>
    </row>
    <row r="3" spans="1:29">
      <c r="A3" s="1" t="s">
        <v>2</v>
      </c>
      <c r="B3" t="s">
        <v>9</v>
      </c>
    </row>
    <row r="4" spans="1:29">
      <c r="A4" s="1" t="s">
        <v>3</v>
      </c>
      <c r="B4" t="s">
        <v>43</v>
      </c>
    </row>
    <row r="7" spans="1:29">
      <c r="A7" s="3"/>
      <c r="B7" s="5" t="s">
        <v>26</v>
      </c>
      <c r="C7" s="5" t="s">
        <v>27</v>
      </c>
    </row>
    <row r="8" spans="1:29">
      <c r="A8" s="2">
        <v>42094</v>
      </c>
      <c r="B8" s="9">
        <v>28.454185559280049</v>
      </c>
      <c r="C8" s="29">
        <v>28.454185559280049</v>
      </c>
      <c r="E8" s="63"/>
      <c r="F8" s="63"/>
    </row>
    <row r="9" spans="1:29">
      <c r="A9" s="2">
        <v>42185</v>
      </c>
      <c r="B9" s="28">
        <v>21.184304346870224</v>
      </c>
      <c r="C9" s="29">
        <v>24.819244953075135</v>
      </c>
      <c r="E9" s="63"/>
      <c r="F9" s="63"/>
    </row>
    <row r="10" spans="1:29">
      <c r="A10" s="2">
        <v>42277</v>
      </c>
      <c r="B10" s="28">
        <v>19.452148951905773</v>
      </c>
      <c r="C10" s="29">
        <v>23.030212952685346</v>
      </c>
      <c r="E10" s="63"/>
      <c r="F10" s="63"/>
      <c r="G10" s="27"/>
      <c r="H10" s="27"/>
      <c r="I10" s="27"/>
      <c r="J10" s="27"/>
      <c r="K10" s="27"/>
      <c r="L10" s="27"/>
      <c r="M10" s="27"/>
      <c r="N10" s="27"/>
      <c r="O10" s="27"/>
      <c r="P10" s="27"/>
      <c r="Q10" s="27"/>
      <c r="R10" s="27"/>
      <c r="S10" s="27"/>
      <c r="T10" s="27"/>
      <c r="U10" s="27"/>
      <c r="V10" s="27"/>
      <c r="W10" s="27"/>
      <c r="X10" s="27"/>
      <c r="Y10" s="27"/>
      <c r="Z10" s="27"/>
      <c r="AA10" s="27"/>
    </row>
    <row r="11" spans="1:29">
      <c r="A11" s="2">
        <v>42369</v>
      </c>
      <c r="B11" s="28">
        <v>6.7729562812658237</v>
      </c>
      <c r="C11" s="29">
        <v>18.965898784830465</v>
      </c>
      <c r="E11" s="63"/>
      <c r="F11" s="63"/>
    </row>
    <row r="12" spans="1:29">
      <c r="A12" s="2">
        <v>42460</v>
      </c>
      <c r="B12" s="68">
        <v>31.469940771676974</v>
      </c>
      <c r="C12" s="68">
        <v>19.7198375879297</v>
      </c>
      <c r="E12" s="63"/>
      <c r="F12" s="63"/>
      <c r="G12" s="27"/>
      <c r="H12" s="27"/>
      <c r="I12" s="27"/>
      <c r="J12" s="27"/>
      <c r="K12" s="27"/>
      <c r="L12" s="27"/>
      <c r="M12" s="27"/>
      <c r="N12" s="27"/>
      <c r="O12" s="27"/>
      <c r="P12" s="27"/>
      <c r="Q12" s="27"/>
      <c r="R12" s="27"/>
      <c r="S12" s="27"/>
      <c r="T12" s="27"/>
      <c r="U12" s="27"/>
      <c r="V12" s="27"/>
      <c r="W12" s="27"/>
      <c r="X12" s="27"/>
      <c r="Y12" s="27"/>
      <c r="Z12" s="27"/>
      <c r="AA12" s="27"/>
      <c r="AB12" s="27"/>
      <c r="AC12" s="27"/>
    </row>
    <row r="13" spans="1:29">
      <c r="A13" s="2">
        <v>42551</v>
      </c>
      <c r="B13" s="68">
        <v>15.873101730609571</v>
      </c>
      <c r="C13" s="68">
        <v>18.392036933864535</v>
      </c>
      <c r="E13" s="63"/>
      <c r="F13" s="63"/>
    </row>
    <row r="14" spans="1:29">
      <c r="A14" s="2">
        <v>42643</v>
      </c>
      <c r="B14" s="68">
        <v>15.488795017509618</v>
      </c>
      <c r="C14" s="68">
        <v>17.401198450265497</v>
      </c>
      <c r="E14" s="63"/>
      <c r="F14" s="63"/>
    </row>
    <row r="15" spans="1:29">
      <c r="A15" s="2">
        <v>42735</v>
      </c>
      <c r="B15" s="68">
        <v>2.6635408945175656</v>
      </c>
      <c r="C15" s="68">
        <v>16.37384460357843</v>
      </c>
      <c r="E15" s="63"/>
      <c r="F15" s="63"/>
    </row>
    <row r="16" spans="1:29">
      <c r="A16" s="2">
        <v>42825</v>
      </c>
      <c r="B16" s="68">
        <v>35.637457117842622</v>
      </c>
      <c r="C16" s="68">
        <v>17.415723690119844</v>
      </c>
      <c r="E16" s="63"/>
      <c r="F16" s="63"/>
    </row>
    <row r="17" spans="1:8">
      <c r="A17" s="2">
        <v>42916</v>
      </c>
      <c r="B17" s="68">
        <v>18.092373450151534</v>
      </c>
      <c r="C17" s="68">
        <v>17.970541620005335</v>
      </c>
      <c r="E17" s="63"/>
      <c r="F17" s="63"/>
    </row>
    <row r="18" spans="1:8">
      <c r="A18" s="2">
        <v>43008</v>
      </c>
      <c r="B18" s="68">
        <v>17.352734094196869</v>
      </c>
      <c r="C18" s="68">
        <v>18.436526389177146</v>
      </c>
      <c r="E18" s="63"/>
      <c r="F18" s="63"/>
    </row>
    <row r="19" spans="1:8">
      <c r="A19" s="2">
        <v>43100</v>
      </c>
      <c r="B19" s="68">
        <v>10.872175483458447</v>
      </c>
      <c r="C19" s="68">
        <v>20.48868503641237</v>
      </c>
      <c r="E19" s="63"/>
      <c r="F19" s="63"/>
    </row>
    <row r="20" spans="1:8">
      <c r="A20" s="2">
        <v>43190</v>
      </c>
      <c r="B20" s="68">
        <v>30.276046125664745</v>
      </c>
      <c r="C20" s="68">
        <v>19.1483322883679</v>
      </c>
      <c r="E20" s="63"/>
      <c r="F20" s="63"/>
    </row>
    <row r="21" spans="1:8">
      <c r="A21" s="2">
        <v>43281</v>
      </c>
      <c r="B21" s="68">
        <v>15.967493988417056</v>
      </c>
      <c r="C21" s="68">
        <v>18.61711242293428</v>
      </c>
      <c r="E21" s="63"/>
      <c r="F21" s="63"/>
    </row>
    <row r="22" spans="1:8">
      <c r="A22" s="2">
        <v>43373</v>
      </c>
      <c r="B22" s="68">
        <v>15.113055816123053</v>
      </c>
      <c r="C22" s="68">
        <v>18.057192853415824</v>
      </c>
      <c r="E22" s="63"/>
      <c r="F22" s="63"/>
    </row>
    <row r="23" spans="1:8">
      <c r="A23" s="2">
        <v>43465</v>
      </c>
      <c r="B23" s="68">
        <v>4.5844118565971756</v>
      </c>
      <c r="C23" s="68">
        <v>16.485251946700508</v>
      </c>
      <c r="E23" s="63"/>
      <c r="F23" s="63"/>
    </row>
    <row r="24" spans="1:8">
      <c r="A24" s="2">
        <v>43555</v>
      </c>
      <c r="B24" s="68">
        <v>24.596137546368134</v>
      </c>
      <c r="C24" s="68">
        <v>15.065274801876354</v>
      </c>
      <c r="E24" s="63"/>
      <c r="F24" s="63"/>
    </row>
    <row r="25" spans="1:8">
      <c r="A25" s="2">
        <v>43646</v>
      </c>
      <c r="B25" s="68">
        <v>9.9663279429633214</v>
      </c>
      <c r="C25" s="68">
        <v>13.56498329051292</v>
      </c>
      <c r="E25" s="63"/>
      <c r="F25" s="63"/>
    </row>
    <row r="26" spans="1:8">
      <c r="A26" s="2">
        <v>43738</v>
      </c>
      <c r="B26" s="68">
        <v>12.920286088584609</v>
      </c>
      <c r="C26" s="68">
        <v>13.01679085862831</v>
      </c>
      <c r="E26" s="63"/>
      <c r="F26" s="63"/>
    </row>
    <row r="27" spans="1:8">
      <c r="A27" s="2">
        <v>43830</v>
      </c>
      <c r="B27" s="68">
        <v>3.2943068128553521</v>
      </c>
      <c r="C27" s="68">
        <v>12.694264597692856</v>
      </c>
      <c r="E27" s="63"/>
      <c r="F27" s="63"/>
    </row>
    <row r="28" spans="1:8">
      <c r="A28" s="2">
        <v>43921</v>
      </c>
      <c r="B28" s="68">
        <v>23.006636764765702</v>
      </c>
      <c r="C28" s="68">
        <v>12.296889402292246</v>
      </c>
      <c r="E28" s="63"/>
      <c r="F28" s="63"/>
    </row>
    <row r="29" spans="1:8">
      <c r="A29" s="2">
        <v>44012</v>
      </c>
      <c r="B29" s="68">
        <v>15.582804301005298</v>
      </c>
      <c r="C29" s="68">
        <v>13.701008491802739</v>
      </c>
      <c r="E29" s="63"/>
      <c r="F29" s="63"/>
    </row>
    <row r="30" spans="1:8">
      <c r="A30" s="2">
        <v>44104</v>
      </c>
      <c r="B30" s="68">
        <v>14.825000592518139</v>
      </c>
      <c r="C30" s="68">
        <v>14.177187117786122</v>
      </c>
      <c r="D30" s="26"/>
      <c r="E30" s="63"/>
      <c r="F30" s="63"/>
    </row>
    <row r="31" spans="1:8">
      <c r="A31" s="2">
        <v>44196</v>
      </c>
      <c r="B31" s="68">
        <v>2.5356509083538663</v>
      </c>
      <c r="C31" s="68">
        <v>13.98752314166075</v>
      </c>
      <c r="D31" s="26"/>
      <c r="E31" s="63"/>
      <c r="F31" s="63"/>
    </row>
    <row r="32" spans="1:8">
      <c r="A32" s="2">
        <v>44286</v>
      </c>
      <c r="B32" s="68">
        <v>22.272002822362946</v>
      </c>
      <c r="C32" s="68">
        <v>13.803864656060064</v>
      </c>
      <c r="D32" s="26"/>
      <c r="E32" s="63"/>
      <c r="F32" s="63"/>
      <c r="G32" s="32"/>
      <c r="H32" s="32"/>
    </row>
    <row r="33" spans="1:6">
      <c r="A33" s="2">
        <v>44377</v>
      </c>
      <c r="B33" s="29">
        <v>17.536823324044409</v>
      </c>
      <c r="C33" s="68">
        <v>14.292369411819841</v>
      </c>
      <c r="D33" s="26"/>
      <c r="E33" s="63"/>
      <c r="F33" s="63"/>
    </row>
    <row r="34" spans="1:6">
      <c r="A34" s="2">
        <v>44469</v>
      </c>
      <c r="B34" s="68">
        <v>16.898216160418777</v>
      </c>
      <c r="C34" s="68">
        <v>14.810673303794999</v>
      </c>
      <c r="D34" s="26"/>
      <c r="E34" s="63"/>
      <c r="F34" s="63"/>
    </row>
    <row r="35" spans="1:6">
      <c r="A35" s="2">
        <v>44561</v>
      </c>
      <c r="B35" s="68">
        <v>10.110677481524373</v>
      </c>
      <c r="C35" s="68">
        <v>16.704429947087625</v>
      </c>
      <c r="D35" s="26"/>
      <c r="E35" s="63"/>
      <c r="F35" s="41"/>
    </row>
    <row r="36" spans="1:6">
      <c r="A36" s="2">
        <v>44651</v>
      </c>
      <c r="B36" s="68">
        <v>27.127221403889344</v>
      </c>
      <c r="C36" s="68">
        <v>17.918234592469226</v>
      </c>
      <c r="E36" s="63"/>
      <c r="F36" s="41"/>
    </row>
    <row r="37" spans="1:6">
      <c r="A37" s="2">
        <v>44742</v>
      </c>
      <c r="B37" s="68">
        <v>17.588713407030703</v>
      </c>
      <c r="C37" s="68">
        <v>17.931207113215798</v>
      </c>
      <c r="E37" s="63"/>
      <c r="F37" s="32"/>
    </row>
    <row r="38" spans="1:6">
      <c r="E38" s="63"/>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M37"/>
  <sheetViews>
    <sheetView topLeftCell="A16" workbookViewId="0">
      <selection activeCell="B2" sqref="B2"/>
    </sheetView>
  </sheetViews>
  <sheetFormatPr defaultRowHeight="14.4"/>
  <cols>
    <col min="1" max="1" width="10" customWidth="1"/>
    <col min="2" max="2" width="20.5546875" customWidth="1"/>
    <col min="3" max="3" width="20.33203125" customWidth="1"/>
    <col min="4" max="4" width="10.5546875" bestFit="1" customWidth="1"/>
    <col min="8" max="8" width="10.88671875" bestFit="1" customWidth="1"/>
  </cols>
  <sheetData>
    <row r="1" spans="1:13">
      <c r="A1" s="1" t="s">
        <v>0</v>
      </c>
      <c r="B1" t="s">
        <v>87</v>
      </c>
    </row>
    <row r="2" spans="1:13">
      <c r="A2" s="1" t="s">
        <v>1</v>
      </c>
      <c r="B2" t="s">
        <v>13</v>
      </c>
    </row>
    <row r="3" spans="1:13">
      <c r="A3" s="1" t="s">
        <v>2</v>
      </c>
      <c r="B3" t="s">
        <v>9</v>
      </c>
    </row>
    <row r="4" spans="1:13">
      <c r="A4" s="1" t="s">
        <v>3</v>
      </c>
    </row>
    <row r="7" spans="1:13">
      <c r="A7" s="3"/>
      <c r="B7" s="5" t="s">
        <v>23</v>
      </c>
      <c r="C7" s="5" t="s">
        <v>15</v>
      </c>
      <c r="D7" s="5" t="s">
        <v>60</v>
      </c>
    </row>
    <row r="8" spans="1:13">
      <c r="A8" s="2">
        <v>42094</v>
      </c>
      <c r="B8" s="9">
        <v>23.160014695091597</v>
      </c>
      <c r="C8" s="9">
        <v>9.6205383021771009</v>
      </c>
      <c r="D8" s="9">
        <v>2.4505616317339998</v>
      </c>
      <c r="L8" s="27"/>
      <c r="M8" s="27"/>
    </row>
    <row r="9" spans="1:13">
      <c r="A9" s="2">
        <v>42185</v>
      </c>
      <c r="B9" s="9">
        <v>23.544834742993402</v>
      </c>
      <c r="C9" s="9">
        <v>9.6360108147401995</v>
      </c>
      <c r="D9" s="9">
        <v>2.5669235166647004</v>
      </c>
      <c r="K9" s="27"/>
      <c r="L9" s="27"/>
      <c r="M9" s="27"/>
    </row>
    <row r="10" spans="1:13">
      <c r="A10" s="2">
        <v>42277</v>
      </c>
      <c r="B10" s="9">
        <v>23.180971676965697</v>
      </c>
      <c r="C10" s="9">
        <v>9.2645479670996007</v>
      </c>
      <c r="D10" s="9">
        <v>2.3695448190345996</v>
      </c>
      <c r="K10" s="27"/>
      <c r="L10" s="27"/>
      <c r="M10" s="27"/>
    </row>
    <row r="11" spans="1:13">
      <c r="A11" s="2">
        <v>42369</v>
      </c>
      <c r="B11" s="9">
        <v>24.7450879090906</v>
      </c>
      <c r="C11" s="9">
        <v>9.7900354110885015</v>
      </c>
      <c r="D11" s="9">
        <v>2.4294491070019997</v>
      </c>
      <c r="K11" s="27"/>
      <c r="L11" s="27"/>
      <c r="M11" s="27"/>
    </row>
    <row r="12" spans="1:13">
      <c r="A12" s="2">
        <v>42460</v>
      </c>
      <c r="B12" s="9">
        <v>24.828425851165701</v>
      </c>
      <c r="C12" s="9">
        <v>9.7293777813570994</v>
      </c>
      <c r="D12" s="9">
        <v>2.2329189498086</v>
      </c>
      <c r="K12" s="27"/>
      <c r="L12" s="27"/>
      <c r="M12" s="27"/>
    </row>
    <row r="13" spans="1:13">
      <c r="A13" s="2">
        <v>42551</v>
      </c>
      <c r="B13" s="9">
        <v>26.109814071442496</v>
      </c>
      <c r="C13" s="9">
        <v>10.267621862824699</v>
      </c>
      <c r="D13" s="9">
        <v>2.4209976286177</v>
      </c>
      <c r="K13" s="27"/>
      <c r="L13" s="27"/>
      <c r="M13" s="27"/>
    </row>
    <row r="14" spans="1:13">
      <c r="A14" s="2">
        <v>42643</v>
      </c>
      <c r="B14" s="9">
        <v>26.245115965650601</v>
      </c>
      <c r="C14" s="9">
        <v>10.1453489806607</v>
      </c>
      <c r="D14" s="9">
        <v>2.3595879789060001</v>
      </c>
      <c r="K14" s="27"/>
      <c r="L14" s="27"/>
      <c r="M14" s="27"/>
    </row>
    <row r="15" spans="1:13">
      <c r="A15" s="2">
        <v>42735</v>
      </c>
      <c r="B15" s="9">
        <v>27.260006504505402</v>
      </c>
      <c r="C15" s="9">
        <v>10.463233473282699</v>
      </c>
      <c r="D15" s="9">
        <v>2.4302116255027002</v>
      </c>
      <c r="K15" s="27"/>
      <c r="L15" s="27"/>
      <c r="M15" s="27"/>
    </row>
    <row r="16" spans="1:13">
      <c r="A16" s="2">
        <v>42825</v>
      </c>
      <c r="B16" s="9">
        <v>27.712792703548402</v>
      </c>
      <c r="C16" s="9">
        <v>10.5732854710065</v>
      </c>
      <c r="D16" s="9">
        <v>2.3992453485723</v>
      </c>
      <c r="K16" s="27"/>
      <c r="L16" s="27"/>
      <c r="M16" s="27"/>
    </row>
    <row r="17" spans="1:13">
      <c r="A17" s="2">
        <v>42916</v>
      </c>
      <c r="B17" s="9">
        <v>28.103386094733999</v>
      </c>
      <c r="C17" s="9">
        <v>10.500265451420399</v>
      </c>
      <c r="D17" s="9">
        <v>2.4846063039235</v>
      </c>
      <c r="K17" s="27"/>
      <c r="L17" s="27"/>
      <c r="M17" s="27"/>
    </row>
    <row r="18" spans="1:13">
      <c r="A18" s="2">
        <v>43008</v>
      </c>
      <c r="B18" s="9">
        <v>28.083533531015998</v>
      </c>
      <c r="C18" s="9">
        <v>10.333446736662102</v>
      </c>
      <c r="D18" s="9">
        <v>2.4723651879478998</v>
      </c>
      <c r="K18" s="27"/>
      <c r="L18" s="27"/>
      <c r="M18" s="27"/>
    </row>
    <row r="19" spans="1:13">
      <c r="A19" s="2">
        <v>43100</v>
      </c>
      <c r="B19" s="9">
        <v>29.744675715888</v>
      </c>
      <c r="C19" s="9">
        <v>11.817104182683201</v>
      </c>
      <c r="D19" s="9">
        <v>2.4942052203923</v>
      </c>
      <c r="K19" s="27"/>
      <c r="L19" s="27"/>
      <c r="M19" s="27"/>
    </row>
    <row r="20" spans="1:13">
      <c r="A20" s="2">
        <v>43190</v>
      </c>
      <c r="B20" s="9">
        <v>30.157410705173401</v>
      </c>
      <c r="C20" s="9">
        <v>12.845628774371301</v>
      </c>
      <c r="D20" s="9">
        <v>2.5013458103719</v>
      </c>
      <c r="K20" s="27"/>
      <c r="L20" s="27"/>
      <c r="M20" s="27"/>
    </row>
    <row r="21" spans="1:13">
      <c r="A21" s="2">
        <v>43281</v>
      </c>
      <c r="B21" s="9">
        <v>30.627826576998199</v>
      </c>
      <c r="C21" s="9">
        <v>12.928792847464297</v>
      </c>
      <c r="D21" s="9">
        <v>2.5779985716039002</v>
      </c>
      <c r="K21" s="27"/>
      <c r="L21" s="27"/>
      <c r="M21" s="27"/>
    </row>
    <row r="22" spans="1:13">
      <c r="A22" s="2">
        <v>43373</v>
      </c>
      <c r="B22" s="9">
        <v>30.929525746338804</v>
      </c>
      <c r="C22" s="9">
        <v>12.931010972129002</v>
      </c>
      <c r="D22" s="9">
        <v>2.5916141553298</v>
      </c>
      <c r="K22" s="27"/>
      <c r="L22" s="27"/>
      <c r="M22" s="27"/>
    </row>
    <row r="23" spans="1:13">
      <c r="A23" s="2">
        <v>43465</v>
      </c>
      <c r="B23" s="9">
        <v>31.502980610909201</v>
      </c>
      <c r="C23" s="9">
        <v>13.150282793310399</v>
      </c>
      <c r="D23" s="9">
        <v>2.5909579576490001</v>
      </c>
      <c r="K23" s="27"/>
      <c r="L23" s="27"/>
      <c r="M23" s="27"/>
    </row>
    <row r="24" spans="1:13">
      <c r="A24" s="2">
        <v>43555</v>
      </c>
      <c r="B24" s="9">
        <v>31.482340284914599</v>
      </c>
      <c r="C24" s="9">
        <v>13.2956057325882</v>
      </c>
      <c r="D24" s="9">
        <v>2.4603778965563001</v>
      </c>
      <c r="K24" s="27"/>
      <c r="L24" s="27"/>
      <c r="M24" s="27"/>
    </row>
    <row r="25" spans="1:13">
      <c r="A25" s="2">
        <v>43646</v>
      </c>
      <c r="B25" s="9">
        <v>31.738408881046997</v>
      </c>
      <c r="C25" s="9">
        <v>13.725275006129301</v>
      </c>
      <c r="D25" s="9">
        <v>2.5963158696074999</v>
      </c>
      <c r="K25" s="27"/>
      <c r="L25" s="27"/>
      <c r="M25" s="27"/>
    </row>
    <row r="26" spans="1:13">
      <c r="A26" s="2">
        <v>43738</v>
      </c>
      <c r="B26" s="9">
        <v>31.670096824943602</v>
      </c>
      <c r="C26" s="9">
        <v>13.823072063480298</v>
      </c>
      <c r="D26" s="9">
        <v>2.5368020635331998</v>
      </c>
      <c r="K26" s="27"/>
      <c r="L26" s="27"/>
      <c r="M26" s="27"/>
    </row>
    <row r="27" spans="1:13">
      <c r="A27" s="2">
        <v>43830</v>
      </c>
      <c r="B27" s="29">
        <v>31.948480960178902</v>
      </c>
      <c r="C27" s="29">
        <v>14.234829028779801</v>
      </c>
      <c r="D27" s="29">
        <v>2.6114231997593</v>
      </c>
      <c r="K27" s="27"/>
      <c r="L27" s="27"/>
      <c r="M27" s="27"/>
    </row>
    <row r="28" spans="1:13">
      <c r="A28" s="2">
        <v>43921</v>
      </c>
      <c r="B28" s="29">
        <v>31.263921530983602</v>
      </c>
      <c r="C28" s="29">
        <v>13.714648604795601</v>
      </c>
      <c r="D28" s="29">
        <v>2.515155787821</v>
      </c>
      <c r="K28" s="27"/>
      <c r="L28" s="27"/>
      <c r="M28" s="27"/>
    </row>
    <row r="29" spans="1:13">
      <c r="A29" s="2">
        <v>44012</v>
      </c>
      <c r="B29" s="29">
        <v>31.149526997597398</v>
      </c>
      <c r="C29" s="29">
        <v>13.6102811156108</v>
      </c>
      <c r="D29" s="29">
        <v>2.5017732985042005</v>
      </c>
      <c r="K29" s="27"/>
      <c r="L29" s="27"/>
      <c r="M29" s="27"/>
    </row>
    <row r="30" spans="1:13">
      <c r="A30" s="2">
        <v>44104</v>
      </c>
      <c r="B30" s="29">
        <v>31.1092807511986</v>
      </c>
      <c r="C30" s="29">
        <v>13.505214434909101</v>
      </c>
      <c r="D30" s="29">
        <v>2.5019239329393002</v>
      </c>
      <c r="G30" s="27"/>
      <c r="H30" s="27"/>
      <c r="K30" s="27"/>
      <c r="L30" s="27"/>
      <c r="M30" s="27"/>
    </row>
    <row r="31" spans="1:13">
      <c r="A31" s="2">
        <v>44196</v>
      </c>
      <c r="B31" s="29">
        <v>30.748802325239801</v>
      </c>
      <c r="C31" s="29">
        <v>13.469203684299599</v>
      </c>
      <c r="D31" s="29">
        <v>2.2593213051098999</v>
      </c>
      <c r="F31" s="27"/>
      <c r="G31" s="27"/>
      <c r="H31" s="27"/>
      <c r="K31" s="27"/>
      <c r="L31" s="27"/>
      <c r="M31" s="27"/>
    </row>
    <row r="32" spans="1:13">
      <c r="A32" s="2">
        <v>44286</v>
      </c>
      <c r="B32" s="29">
        <v>30.598751002529202</v>
      </c>
      <c r="C32" s="29">
        <v>13.542246506081002</v>
      </c>
      <c r="D32" s="29">
        <v>2.3183013431679003</v>
      </c>
      <c r="K32" s="27"/>
      <c r="L32" s="27"/>
      <c r="M32" s="27"/>
    </row>
    <row r="33" spans="1:13">
      <c r="A33" s="2">
        <v>44377</v>
      </c>
      <c r="B33" s="29">
        <v>31.805559698425405</v>
      </c>
      <c r="C33" s="29">
        <v>14.442841237307201</v>
      </c>
      <c r="D33" s="29">
        <v>2.4390957223383998</v>
      </c>
      <c r="K33" s="27"/>
      <c r="L33" s="27"/>
      <c r="M33" s="27"/>
    </row>
    <row r="34" spans="1:13">
      <c r="A34" s="2">
        <v>44469</v>
      </c>
      <c r="B34" s="29">
        <v>31.828260615581002</v>
      </c>
      <c r="C34" s="29">
        <v>14.5721298906182</v>
      </c>
      <c r="D34" s="29">
        <v>2.4356260201925002</v>
      </c>
      <c r="F34" s="41"/>
      <c r="G34" s="41"/>
    </row>
    <row r="35" spans="1:13">
      <c r="A35" s="2">
        <v>44561</v>
      </c>
      <c r="B35" s="29">
        <v>33.472605023123904</v>
      </c>
      <c r="C35" s="29">
        <v>16.153874239254399</v>
      </c>
      <c r="D35" s="29">
        <v>2.4622633967796999</v>
      </c>
      <c r="F35" s="41"/>
      <c r="G35" s="41"/>
    </row>
    <row r="36" spans="1:13">
      <c r="A36" s="2">
        <v>44651</v>
      </c>
      <c r="B36" s="29">
        <v>33.263772480232298</v>
      </c>
      <c r="C36" s="29">
        <v>16.140316123107798</v>
      </c>
      <c r="D36" s="29">
        <v>2.5223016487550001</v>
      </c>
    </row>
    <row r="37" spans="1:13">
      <c r="A37" s="2">
        <v>44742</v>
      </c>
      <c r="B37" s="29">
        <v>33.411526598364404</v>
      </c>
      <c r="C37" s="29">
        <v>16.263939547955001</v>
      </c>
      <c r="D37" s="29">
        <v>2.6538969458966002</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8"/>
  <sheetViews>
    <sheetView workbookViewId="0">
      <selection activeCell="F10" sqref="F10"/>
    </sheetView>
  </sheetViews>
  <sheetFormatPr defaultRowHeight="14.4"/>
  <cols>
    <col min="1" max="1" width="10" customWidth="1"/>
    <col min="2" max="2" width="20.5546875" customWidth="1"/>
    <col min="3" max="4" width="20.33203125" customWidth="1"/>
  </cols>
  <sheetData>
    <row r="1" spans="1:8">
      <c r="A1" s="1" t="s">
        <v>0</v>
      </c>
      <c r="B1" t="s">
        <v>88</v>
      </c>
    </row>
    <row r="2" spans="1:8">
      <c r="A2" s="1" t="s">
        <v>1</v>
      </c>
      <c r="B2" t="s">
        <v>4</v>
      </c>
    </row>
    <row r="3" spans="1:8">
      <c r="A3" s="1" t="s">
        <v>2</v>
      </c>
      <c r="B3" t="s">
        <v>9</v>
      </c>
    </row>
    <row r="4" spans="1:8">
      <c r="A4" s="1" t="s">
        <v>3</v>
      </c>
      <c r="B4" t="s">
        <v>39</v>
      </c>
    </row>
    <row r="6" spans="1:8">
      <c r="D6" s="10"/>
      <c r="E6" s="10"/>
    </row>
    <row r="7" spans="1:8">
      <c r="A7" s="3"/>
      <c r="B7" s="5" t="s">
        <v>20</v>
      </c>
      <c r="C7" s="67" t="s">
        <v>131</v>
      </c>
      <c r="D7" s="11"/>
      <c r="E7" s="11"/>
    </row>
    <row r="8" spans="1:8">
      <c r="A8" s="2">
        <v>42094</v>
      </c>
      <c r="B8" s="21">
        <v>0.23757129556260942</v>
      </c>
      <c r="C8" s="21">
        <v>0.88168291648142183</v>
      </c>
      <c r="E8" s="30"/>
      <c r="F8" s="41"/>
      <c r="G8" s="21"/>
      <c r="H8" s="41"/>
    </row>
    <row r="9" spans="1:8">
      <c r="A9" s="2">
        <v>42185</v>
      </c>
      <c r="B9" s="21">
        <v>0.19758839488153665</v>
      </c>
      <c r="C9" s="21">
        <v>0.75231725319607834</v>
      </c>
      <c r="E9" s="30"/>
      <c r="F9" s="41"/>
      <c r="G9" s="21"/>
      <c r="H9" s="41"/>
    </row>
    <row r="10" spans="1:8">
      <c r="A10" s="2">
        <v>42277</v>
      </c>
      <c r="B10" s="21">
        <v>0.19302078167857503</v>
      </c>
      <c r="C10" s="21">
        <v>0.83070492936840967</v>
      </c>
      <c r="E10" s="30"/>
      <c r="F10" s="41"/>
      <c r="G10" s="21"/>
      <c r="H10" s="41"/>
    </row>
    <row r="11" spans="1:8">
      <c r="A11" s="2">
        <v>42369</v>
      </c>
      <c r="B11" s="21">
        <v>0.12626450947870943</v>
      </c>
      <c r="C11" s="21">
        <v>0.91127564009071538</v>
      </c>
      <c r="E11" s="30"/>
      <c r="F11" s="41"/>
      <c r="G11" s="21"/>
      <c r="H11" s="41"/>
    </row>
    <row r="12" spans="1:8">
      <c r="A12" s="2">
        <v>42460</v>
      </c>
      <c r="B12" s="21">
        <v>0.11474721954867668</v>
      </c>
      <c r="C12" s="21">
        <v>0.86363119462952775</v>
      </c>
      <c r="E12" s="30"/>
      <c r="F12" s="41"/>
      <c r="G12" s="21"/>
      <c r="H12" s="41"/>
    </row>
    <row r="13" spans="1:8">
      <c r="A13" s="2">
        <v>42551</v>
      </c>
      <c r="B13" s="21">
        <v>0.16102226570739633</v>
      </c>
      <c r="C13" s="21">
        <v>0.83713436635589455</v>
      </c>
      <c r="E13" s="30"/>
      <c r="F13" s="41"/>
      <c r="G13" s="21"/>
      <c r="H13" s="41"/>
    </row>
    <row r="14" spans="1:8">
      <c r="A14" s="2">
        <v>42643</v>
      </c>
      <c r="B14" s="21">
        <v>0.14712185375187198</v>
      </c>
      <c r="C14" s="21">
        <v>0.79941262734367691</v>
      </c>
      <c r="E14" s="30"/>
      <c r="F14" s="41"/>
      <c r="G14" s="21"/>
      <c r="H14" s="41"/>
    </row>
    <row r="15" spans="1:8">
      <c r="A15" s="2">
        <v>42735</v>
      </c>
      <c r="B15" s="21">
        <v>9.6031491566011554E-2</v>
      </c>
      <c r="C15" s="21">
        <v>0.87009132361243069</v>
      </c>
      <c r="E15" s="30"/>
      <c r="F15" s="41"/>
      <c r="G15" s="21"/>
      <c r="H15" s="41"/>
    </row>
    <row r="16" spans="1:8">
      <c r="A16" s="2">
        <v>42825</v>
      </c>
      <c r="B16" s="21">
        <v>8.9890230598761556E-2</v>
      </c>
      <c r="C16" s="21">
        <v>0.74691390985668782</v>
      </c>
      <c r="E16" s="30"/>
      <c r="F16" s="41"/>
      <c r="G16" s="21"/>
      <c r="H16" s="41"/>
    </row>
    <row r="17" spans="1:8">
      <c r="A17" s="2">
        <v>42916</v>
      </c>
      <c r="B17" s="21">
        <v>0.12996021467076602</v>
      </c>
      <c r="C17" s="21">
        <v>0.80933527708804553</v>
      </c>
      <c r="E17" s="30"/>
      <c r="F17" s="41"/>
      <c r="G17" s="21"/>
      <c r="H17" s="41"/>
    </row>
    <row r="18" spans="1:8">
      <c r="A18" s="2">
        <v>43008</v>
      </c>
      <c r="B18" s="21">
        <v>0.12757268764063609</v>
      </c>
      <c r="C18" s="21">
        <v>0.82592369589688275</v>
      </c>
      <c r="E18" s="30"/>
      <c r="F18" s="41"/>
      <c r="G18" s="21"/>
      <c r="H18" s="41"/>
    </row>
    <row r="19" spans="1:8">
      <c r="A19" s="2">
        <v>43100</v>
      </c>
      <c r="B19" s="21">
        <v>7.1376411877529633E-2</v>
      </c>
      <c r="C19" s="21">
        <v>0.90175068016069737</v>
      </c>
      <c r="E19" s="30"/>
      <c r="F19" s="41"/>
      <c r="G19" s="21"/>
      <c r="H19" s="41"/>
    </row>
    <row r="20" spans="1:8">
      <c r="A20" s="2">
        <v>43190</v>
      </c>
      <c r="B20" s="21">
        <v>0.12721658495363661</v>
      </c>
      <c r="C20" s="21">
        <v>0.88570361941997833</v>
      </c>
      <c r="E20" s="30"/>
      <c r="F20" s="41"/>
      <c r="G20" s="21"/>
      <c r="H20" s="41"/>
    </row>
    <row r="21" spans="1:8">
      <c r="A21" s="2">
        <v>43281</v>
      </c>
      <c r="B21" s="21">
        <v>0.30146840258862423</v>
      </c>
      <c r="C21" s="21">
        <v>0.88739578704163846</v>
      </c>
      <c r="E21" s="30"/>
      <c r="F21" s="41"/>
      <c r="G21" s="21"/>
      <c r="H21" s="41"/>
    </row>
    <row r="22" spans="1:8">
      <c r="A22" s="2">
        <v>43373</v>
      </c>
      <c r="B22" s="21">
        <v>0.24418426185592873</v>
      </c>
      <c r="C22" s="21">
        <v>0.88475489562086929</v>
      </c>
      <c r="E22" s="30"/>
      <c r="F22" s="41"/>
      <c r="G22" s="21"/>
      <c r="H22" s="41"/>
    </row>
    <row r="23" spans="1:8">
      <c r="A23" s="2">
        <v>43465</v>
      </c>
      <c r="B23" s="21">
        <v>0.83851727396344156</v>
      </c>
      <c r="C23" s="21">
        <v>0.95261476987868621</v>
      </c>
      <c r="E23" s="30"/>
      <c r="F23" s="41"/>
      <c r="G23" s="21"/>
      <c r="H23" s="41"/>
    </row>
    <row r="24" spans="1:8">
      <c r="A24" s="2">
        <v>43555</v>
      </c>
      <c r="B24" s="21">
        <v>0.20609609901708015</v>
      </c>
      <c r="C24" s="21">
        <v>0.91114191027116076</v>
      </c>
      <c r="E24" s="30"/>
      <c r="F24" s="41"/>
      <c r="G24" s="21"/>
      <c r="H24" s="41"/>
    </row>
    <row r="25" spans="1:8">
      <c r="A25" s="2">
        <v>43646</v>
      </c>
      <c r="B25" s="21">
        <v>0.19607631801128372</v>
      </c>
      <c r="C25" s="21">
        <v>1.0348555324963531</v>
      </c>
      <c r="E25" s="30"/>
      <c r="F25" s="41"/>
      <c r="G25" s="21"/>
      <c r="H25" s="41"/>
    </row>
    <row r="26" spans="1:8">
      <c r="A26" s="2">
        <v>43738</v>
      </c>
      <c r="B26" s="21">
        <v>0.71775000124423272</v>
      </c>
      <c r="C26" s="21">
        <v>1.0405915449674881</v>
      </c>
      <c r="E26" s="30"/>
      <c r="F26" s="41"/>
      <c r="G26" s="21"/>
      <c r="H26" s="41"/>
    </row>
    <row r="27" spans="1:8">
      <c r="A27" s="2">
        <v>43830</v>
      </c>
      <c r="B27" s="21">
        <v>0.70133028660502361</v>
      </c>
      <c r="C27" s="21">
        <v>1.089825697807381</v>
      </c>
      <c r="E27" s="30"/>
      <c r="F27" s="41"/>
      <c r="G27" s="21"/>
      <c r="H27" s="41"/>
    </row>
    <row r="28" spans="1:8">
      <c r="A28" s="2">
        <v>43921</v>
      </c>
      <c r="B28" s="21">
        <v>0.76842959073509232</v>
      </c>
      <c r="C28" s="21">
        <v>1.0288944649039748</v>
      </c>
      <c r="E28" s="30"/>
      <c r="F28" s="41"/>
      <c r="G28" s="21"/>
      <c r="H28" s="41"/>
    </row>
    <row r="29" spans="1:8">
      <c r="A29" s="2">
        <v>44012</v>
      </c>
      <c r="B29" s="21">
        <v>0.74615827446511274</v>
      </c>
      <c r="C29" s="21">
        <v>1.0112057003575312</v>
      </c>
      <c r="E29" s="30"/>
      <c r="F29" s="41"/>
      <c r="G29" s="21"/>
      <c r="H29" s="41"/>
    </row>
    <row r="30" spans="1:8">
      <c r="A30" s="2">
        <v>44104</v>
      </c>
      <c r="B30" s="21">
        <v>1.0307167561622987</v>
      </c>
      <c r="C30" s="21">
        <v>1.0137942949804739</v>
      </c>
      <c r="E30" s="30"/>
      <c r="F30" s="41"/>
      <c r="G30" s="21"/>
      <c r="H30" s="41"/>
    </row>
    <row r="31" spans="1:8">
      <c r="A31" s="2">
        <v>44196</v>
      </c>
      <c r="B31" s="21">
        <v>0.83499697931519112</v>
      </c>
      <c r="C31" s="21">
        <v>1.0036334614727664</v>
      </c>
      <c r="E31" s="30"/>
      <c r="F31" s="41"/>
      <c r="G31" s="21"/>
      <c r="H31" s="41"/>
    </row>
    <row r="32" spans="1:8">
      <c r="A32" s="2">
        <v>44286</v>
      </c>
      <c r="B32" s="21">
        <v>1.2216654401145191</v>
      </c>
      <c r="C32" s="21">
        <v>0.91787043029656123</v>
      </c>
      <c r="E32" s="30"/>
      <c r="F32" s="41"/>
      <c r="G32" s="21"/>
      <c r="H32" s="41"/>
    </row>
    <row r="33" spans="1:8">
      <c r="A33" s="2">
        <v>44377</v>
      </c>
      <c r="B33" s="21">
        <v>1.1723490525778268</v>
      </c>
      <c r="C33" s="21">
        <v>0.89889712839574809</v>
      </c>
      <c r="E33" s="30"/>
      <c r="F33" s="41"/>
      <c r="G33" s="21"/>
      <c r="H33" s="41"/>
    </row>
    <row r="34" spans="1:8">
      <c r="A34" s="2">
        <v>44469</v>
      </c>
      <c r="B34" s="21">
        <v>1.2450781854107025</v>
      </c>
      <c r="C34" s="21">
        <v>0.88338901354744725</v>
      </c>
      <c r="E34" s="30"/>
      <c r="F34" s="41"/>
      <c r="G34" s="21"/>
      <c r="H34" s="41"/>
    </row>
    <row r="35" spans="1:8">
      <c r="A35" s="2">
        <v>44561</v>
      </c>
      <c r="B35" s="21">
        <v>0.85440478759213778</v>
      </c>
      <c r="C35" s="21">
        <v>0.98425153911799212</v>
      </c>
      <c r="E35" s="30"/>
      <c r="F35" s="41"/>
      <c r="G35" s="21"/>
      <c r="H35" s="41"/>
    </row>
    <row r="36" spans="1:8">
      <c r="A36" s="2">
        <v>44651</v>
      </c>
      <c r="B36" s="21">
        <v>1.2666868221739471</v>
      </c>
      <c r="C36" s="21">
        <v>0.85545831929212568</v>
      </c>
      <c r="E36" s="30"/>
      <c r="F36" s="41"/>
      <c r="G36" s="21"/>
      <c r="H36" s="41"/>
    </row>
    <row r="37" spans="1:8">
      <c r="A37" s="2">
        <v>44742</v>
      </c>
      <c r="B37" s="21">
        <v>1.2662792770778524</v>
      </c>
      <c r="C37" s="21">
        <v>0.83017502883504701</v>
      </c>
      <c r="E37" s="30"/>
      <c r="F37" s="41"/>
      <c r="G37" s="21"/>
      <c r="H37" s="41"/>
    </row>
    <row r="38" spans="1:8">
      <c r="E38" s="41"/>
      <c r="F38" s="41"/>
      <c r="G38" s="4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4"/>
  <sheetViews>
    <sheetView zoomScaleNormal="100" workbookViewId="0">
      <pane xSplit="1" ySplit="7" topLeftCell="B8" activePane="bottomRight" state="frozen"/>
      <selection pane="topRight" activeCell="B1" sqref="B1"/>
      <selection pane="bottomLeft" activeCell="A8" sqref="A8"/>
      <selection pane="bottomRight" activeCell="D8" sqref="D8"/>
    </sheetView>
  </sheetViews>
  <sheetFormatPr defaultRowHeight="14.4"/>
  <cols>
    <col min="1" max="1" width="10" customWidth="1"/>
    <col min="2" max="2" width="21.33203125" customWidth="1"/>
    <col min="3" max="4" width="20.5546875" customWidth="1"/>
    <col min="5" max="5" width="15.6640625" bestFit="1" customWidth="1"/>
    <col min="6" max="6" width="14.6640625" bestFit="1" customWidth="1"/>
    <col min="7" max="7" width="14.6640625" customWidth="1"/>
    <col min="8" max="8" width="12.109375" bestFit="1" customWidth="1"/>
    <col min="11" max="11" width="12.6640625" bestFit="1" customWidth="1"/>
  </cols>
  <sheetData>
    <row r="1" spans="1:18">
      <c r="A1" s="1" t="s">
        <v>0</v>
      </c>
      <c r="B1" t="s">
        <v>32</v>
      </c>
    </row>
    <row r="2" spans="1:18">
      <c r="A2" s="1" t="s">
        <v>1</v>
      </c>
      <c r="B2" t="s">
        <v>13</v>
      </c>
    </row>
    <row r="3" spans="1:18">
      <c r="A3" s="1" t="s">
        <v>2</v>
      </c>
      <c r="B3" t="s">
        <v>16</v>
      </c>
    </row>
    <row r="4" spans="1:18">
      <c r="A4" s="1" t="s">
        <v>3</v>
      </c>
      <c r="B4" t="s">
        <v>18</v>
      </c>
    </row>
    <row r="7" spans="1:18">
      <c r="A7" s="3"/>
      <c r="B7" s="5" t="s">
        <v>12</v>
      </c>
      <c r="C7" s="5" t="s">
        <v>14</v>
      </c>
      <c r="D7" s="5" t="s">
        <v>15</v>
      </c>
      <c r="E7" s="8" t="s">
        <v>58</v>
      </c>
      <c r="G7" s="18"/>
    </row>
    <row r="8" spans="1:18">
      <c r="A8" s="2">
        <v>42094</v>
      </c>
      <c r="B8" s="12">
        <v>5016.9599300003956</v>
      </c>
      <c r="C8" s="12">
        <v>2523.0704852653439</v>
      </c>
      <c r="D8" s="12">
        <v>1955.9398008949413</v>
      </c>
      <c r="E8" s="12">
        <v>140.27689660169813</v>
      </c>
      <c r="G8" s="12"/>
      <c r="K8" s="27"/>
      <c r="O8" s="27"/>
      <c r="P8" s="27"/>
      <c r="Q8" s="27"/>
      <c r="R8" s="27"/>
    </row>
    <row r="9" spans="1:18">
      <c r="A9" s="2">
        <v>42185</v>
      </c>
      <c r="B9" s="12">
        <v>5093.4079698530995</v>
      </c>
      <c r="C9" s="12">
        <v>2581.0884259246709</v>
      </c>
      <c r="D9" s="12">
        <v>1965.5708570849276</v>
      </c>
      <c r="E9" s="12">
        <v>144.9015374786396</v>
      </c>
      <c r="G9" s="12"/>
      <c r="K9" s="27"/>
      <c r="N9" s="27"/>
      <c r="O9" s="27"/>
      <c r="P9" s="27"/>
      <c r="Q9" s="27"/>
      <c r="R9" s="27"/>
    </row>
    <row r="10" spans="1:18">
      <c r="A10" s="2">
        <v>42277</v>
      </c>
      <c r="B10" s="12">
        <v>5175.1651856811386</v>
      </c>
      <c r="C10" s="12">
        <v>2639.091653914852</v>
      </c>
      <c r="D10" s="12">
        <v>1949.5535577871972</v>
      </c>
      <c r="E10" s="12">
        <v>157.05822889030497</v>
      </c>
      <c r="G10" s="12"/>
      <c r="K10" s="27"/>
      <c r="N10" s="27"/>
      <c r="O10" s="27"/>
      <c r="P10" s="27"/>
      <c r="Q10" s="27"/>
      <c r="R10" s="27"/>
    </row>
    <row r="11" spans="1:18">
      <c r="A11" s="2">
        <v>42369</v>
      </c>
      <c r="B11" s="12">
        <v>5252.0205475494531</v>
      </c>
      <c r="C11" s="12">
        <v>2700.7494975167433</v>
      </c>
      <c r="D11" s="12">
        <v>1961.0142874359999</v>
      </c>
      <c r="E11" s="12">
        <v>154.55731163791239</v>
      </c>
      <c r="G11" s="12"/>
      <c r="K11" s="27"/>
      <c r="N11" s="27"/>
      <c r="O11" s="27"/>
      <c r="P11" s="27"/>
      <c r="Q11" s="27"/>
      <c r="R11" s="27"/>
    </row>
    <row r="12" spans="1:18">
      <c r="A12" s="2">
        <v>42460</v>
      </c>
      <c r="B12" s="12">
        <v>5306.2109139735467</v>
      </c>
      <c r="C12" s="12">
        <v>2743.1588905836607</v>
      </c>
      <c r="D12" s="12">
        <v>1969.4713669979071</v>
      </c>
      <c r="E12" s="12">
        <v>154.79544153194527</v>
      </c>
      <c r="K12" s="27"/>
      <c r="N12" s="27"/>
      <c r="O12" s="27"/>
      <c r="P12" s="27"/>
      <c r="Q12" s="27"/>
      <c r="R12" s="27"/>
    </row>
    <row r="13" spans="1:18">
      <c r="A13" s="2">
        <v>42551</v>
      </c>
      <c r="B13" s="12">
        <v>5445.5127984207047</v>
      </c>
      <c r="C13" s="12">
        <v>2810.7616210333035</v>
      </c>
      <c r="D13" s="12">
        <v>2031.225931344195</v>
      </c>
      <c r="E13" s="12">
        <v>159.58820731088946</v>
      </c>
      <c r="K13" s="27"/>
      <c r="N13" s="27"/>
      <c r="O13" s="27"/>
      <c r="P13" s="27"/>
      <c r="Q13" s="27"/>
      <c r="R13" s="27"/>
    </row>
    <row r="14" spans="1:18">
      <c r="A14" s="2">
        <v>42643</v>
      </c>
      <c r="B14" s="12">
        <v>5514.0145036453332</v>
      </c>
      <c r="C14" s="12">
        <v>2856.313348844903</v>
      </c>
      <c r="D14" s="12">
        <v>2046.6211573091782</v>
      </c>
      <c r="E14" s="12">
        <v>162.16220245554982</v>
      </c>
      <c r="K14" s="27"/>
      <c r="N14" s="27"/>
      <c r="O14" s="27"/>
      <c r="P14" s="27"/>
      <c r="Q14" s="27"/>
      <c r="R14" s="27"/>
    </row>
    <row r="15" spans="1:18">
      <c r="A15" s="2">
        <v>42735</v>
      </c>
      <c r="B15" s="12">
        <v>5554.9725638563241</v>
      </c>
      <c r="C15" s="12">
        <v>2906.8442626565538</v>
      </c>
      <c r="D15" s="12">
        <v>2034.0212020299937</v>
      </c>
      <c r="E15" s="12">
        <v>162.49032927890551</v>
      </c>
      <c r="K15" s="27"/>
      <c r="N15" s="27"/>
      <c r="O15" s="27"/>
      <c r="P15" s="27"/>
      <c r="Q15" s="27"/>
      <c r="R15" s="27"/>
    </row>
    <row r="16" spans="1:18">
      <c r="A16" s="2">
        <v>42825</v>
      </c>
      <c r="B16" s="12">
        <v>5657.437843475228</v>
      </c>
      <c r="C16" s="12">
        <v>2951.843788380862</v>
      </c>
      <c r="D16" s="12">
        <v>2083.4184873267877</v>
      </c>
      <c r="E16" s="12">
        <v>165.82615628690752</v>
      </c>
      <c r="K16" s="27"/>
      <c r="N16" s="27"/>
      <c r="O16" s="27"/>
      <c r="P16" s="27"/>
      <c r="Q16" s="27"/>
      <c r="R16" s="27"/>
    </row>
    <row r="17" spans="1:18">
      <c r="A17" s="2">
        <v>42916</v>
      </c>
      <c r="B17" s="12">
        <v>5762.7224411995094</v>
      </c>
      <c r="C17" s="12">
        <v>3012.2433361072581</v>
      </c>
      <c r="D17" s="12">
        <v>2112.8516615059812</v>
      </c>
      <c r="E17" s="12">
        <v>174.91505267774889</v>
      </c>
      <c r="K17" s="27"/>
      <c r="N17" s="27"/>
      <c r="O17" s="27"/>
      <c r="P17" s="27"/>
      <c r="Q17" s="27"/>
      <c r="R17" s="27"/>
    </row>
    <row r="18" spans="1:18">
      <c r="A18" s="2">
        <v>43008</v>
      </c>
      <c r="B18" s="12">
        <v>5844.8718374951031</v>
      </c>
      <c r="C18" s="12">
        <v>3062.6032464484992</v>
      </c>
      <c r="D18" s="12">
        <v>2134.4086899533254</v>
      </c>
      <c r="E18" s="12">
        <v>179.65259090869679</v>
      </c>
      <c r="K18" s="27"/>
      <c r="N18" s="27"/>
      <c r="O18" s="27"/>
      <c r="P18" s="27"/>
      <c r="Q18" s="27"/>
      <c r="R18" s="27"/>
    </row>
    <row r="19" spans="1:18">
      <c r="A19" s="2">
        <v>43100</v>
      </c>
      <c r="B19" s="12">
        <v>5935.2310217535351</v>
      </c>
      <c r="C19" s="12">
        <v>3112.0210575182987</v>
      </c>
      <c r="D19" s="12">
        <v>2160.2108027161166</v>
      </c>
      <c r="E19" s="12">
        <v>192.01144588042953</v>
      </c>
      <c r="K19" s="27"/>
      <c r="N19" s="27"/>
      <c r="O19" s="27"/>
      <c r="P19" s="27"/>
      <c r="Q19" s="27"/>
      <c r="R19" s="27"/>
    </row>
    <row r="20" spans="1:18">
      <c r="A20" s="2">
        <v>43190</v>
      </c>
      <c r="B20" s="12">
        <v>6037.7603463223459</v>
      </c>
      <c r="C20" s="12">
        <v>3155.5141017155911</v>
      </c>
      <c r="D20" s="12">
        <v>2213.0581376810483</v>
      </c>
      <c r="E20" s="12">
        <v>195.99810406034462</v>
      </c>
      <c r="H20" s="27"/>
      <c r="K20" s="27"/>
      <c r="N20" s="27"/>
      <c r="O20" s="27"/>
      <c r="P20" s="27"/>
      <c r="Q20" s="27"/>
      <c r="R20" s="27"/>
    </row>
    <row r="21" spans="1:18">
      <c r="A21" s="2">
        <v>43281</v>
      </c>
      <c r="B21" s="12">
        <v>6156.5134761725258</v>
      </c>
      <c r="C21" s="12">
        <v>3200.4558868594577</v>
      </c>
      <c r="D21" s="12">
        <v>2272.8675078982692</v>
      </c>
      <c r="E21" s="12">
        <v>202.69014748012512</v>
      </c>
      <c r="H21" s="27"/>
      <c r="K21" s="27"/>
      <c r="N21" s="27"/>
      <c r="O21" s="27"/>
      <c r="P21" s="27"/>
      <c r="Q21" s="27"/>
      <c r="R21" s="27"/>
    </row>
    <row r="22" spans="1:18">
      <c r="A22" s="2">
        <v>43373</v>
      </c>
      <c r="B22" s="12">
        <v>6216.3365851817343</v>
      </c>
      <c r="C22" s="12">
        <v>3238.1026030509042</v>
      </c>
      <c r="D22" s="12">
        <v>2286.8120974994399</v>
      </c>
      <c r="E22" s="12">
        <v>206.3694346932345</v>
      </c>
      <c r="H22" s="27"/>
      <c r="K22" s="27"/>
      <c r="N22" s="27"/>
      <c r="O22" s="27"/>
      <c r="P22" s="27"/>
      <c r="Q22" s="27"/>
      <c r="R22" s="27"/>
    </row>
    <row r="23" spans="1:18">
      <c r="A23" s="2">
        <v>43465</v>
      </c>
      <c r="B23" s="12">
        <v>6275.9565939752465</v>
      </c>
      <c r="C23" s="12">
        <v>3283.8607911162271</v>
      </c>
      <c r="D23" s="12">
        <v>2296.1829952318326</v>
      </c>
      <c r="E23" s="12">
        <v>239.99517299792177</v>
      </c>
      <c r="H23" s="27"/>
      <c r="K23" s="27"/>
      <c r="N23" s="27"/>
      <c r="O23" s="27"/>
      <c r="P23" s="27"/>
      <c r="Q23" s="27"/>
      <c r="R23" s="27"/>
    </row>
    <row r="24" spans="1:18">
      <c r="A24" s="2">
        <v>43555</v>
      </c>
      <c r="B24" s="12">
        <v>6364.6139042412988</v>
      </c>
      <c r="C24" s="12">
        <v>3313.3978068779056</v>
      </c>
      <c r="D24" s="12">
        <v>2345.0087364132723</v>
      </c>
      <c r="E24" s="12">
        <v>246.3992682642149</v>
      </c>
      <c r="H24" s="27"/>
      <c r="K24" s="27"/>
      <c r="N24" s="27"/>
      <c r="O24" s="27"/>
      <c r="P24" s="27"/>
      <c r="Q24" s="27"/>
      <c r="R24" s="27"/>
    </row>
    <row r="25" spans="1:18">
      <c r="A25" s="2">
        <v>43646</v>
      </c>
      <c r="B25" s="12">
        <v>6468.9379250134707</v>
      </c>
      <c r="C25" s="12">
        <v>3357.1492256364268</v>
      </c>
      <c r="D25" s="12">
        <v>2391.5697195662055</v>
      </c>
      <c r="E25" s="12">
        <v>255.61135587112611</v>
      </c>
      <c r="H25" s="27"/>
      <c r="K25" s="27"/>
      <c r="N25" s="27"/>
      <c r="O25" s="27"/>
      <c r="P25" s="27"/>
      <c r="Q25" s="27"/>
      <c r="R25" s="27"/>
    </row>
    <row r="26" spans="1:18">
      <c r="A26" s="2">
        <v>43738</v>
      </c>
      <c r="B26" s="12">
        <v>6509.1960831121296</v>
      </c>
      <c r="C26" s="12">
        <v>3396.4026058334048</v>
      </c>
      <c r="D26" s="12">
        <v>2384.4990121745118</v>
      </c>
      <c r="E26" s="12">
        <v>259.06103387044476</v>
      </c>
      <c r="H26" s="27"/>
      <c r="K26" s="27"/>
      <c r="N26" s="27"/>
      <c r="O26" s="27"/>
      <c r="P26" s="27"/>
      <c r="Q26" s="27"/>
      <c r="R26" s="27"/>
    </row>
    <row r="27" spans="1:18">
      <c r="A27" s="2">
        <v>43830</v>
      </c>
      <c r="B27" s="12">
        <v>6566.6440614964804</v>
      </c>
      <c r="C27" s="12">
        <v>3444.652189942005</v>
      </c>
      <c r="D27" s="12">
        <v>2387.7897211604936</v>
      </c>
      <c r="E27" s="12">
        <v>265.89445610761572</v>
      </c>
      <c r="G27" s="16"/>
      <c r="H27" s="27"/>
      <c r="K27" s="27"/>
      <c r="N27" s="27"/>
      <c r="O27" s="27"/>
      <c r="P27" s="27"/>
      <c r="Q27" s="27"/>
      <c r="R27" s="27"/>
    </row>
    <row r="28" spans="1:18">
      <c r="A28" s="2">
        <v>43921</v>
      </c>
      <c r="B28" s="12">
        <v>6697.7208920525363</v>
      </c>
      <c r="C28" s="12">
        <v>3486.9551003781035</v>
      </c>
      <c r="D28" s="12">
        <v>2471.0320343436379</v>
      </c>
      <c r="E28" s="12">
        <v>267.7818566265874</v>
      </c>
      <c r="G28" s="16"/>
      <c r="H28" s="27"/>
      <c r="K28" s="27"/>
      <c r="N28" s="27"/>
      <c r="O28" s="27"/>
      <c r="P28" s="27"/>
      <c r="Q28" s="27"/>
      <c r="R28" s="27"/>
    </row>
    <row r="29" spans="1:18">
      <c r="A29" s="2">
        <v>44012</v>
      </c>
      <c r="B29" s="12">
        <v>6806.0650597538279</v>
      </c>
      <c r="C29" s="12">
        <v>3541.7796044219231</v>
      </c>
      <c r="D29" s="12">
        <v>2494.5605473311025</v>
      </c>
      <c r="E29" s="12">
        <v>270.02860439851725</v>
      </c>
      <c r="G29" s="16"/>
      <c r="H29" s="27"/>
      <c r="K29" s="27"/>
      <c r="N29" s="27"/>
      <c r="O29" s="27"/>
      <c r="P29" s="27"/>
      <c r="Q29" s="27"/>
      <c r="R29" s="27"/>
    </row>
    <row r="30" spans="1:18">
      <c r="A30" s="2">
        <v>44104</v>
      </c>
      <c r="B30" s="12">
        <v>6822.950484310586</v>
      </c>
      <c r="C30" s="12">
        <v>3586.7442242228381</v>
      </c>
      <c r="D30" s="12">
        <v>2456.6846234036493</v>
      </c>
      <c r="E30" s="12">
        <v>272.57390865325385</v>
      </c>
      <c r="G30" s="16"/>
      <c r="H30" s="27"/>
      <c r="K30" s="27"/>
      <c r="N30" s="27"/>
      <c r="O30" s="27"/>
      <c r="P30" s="27"/>
      <c r="Q30" s="27"/>
      <c r="R30" s="27"/>
    </row>
    <row r="31" spans="1:18">
      <c r="A31" s="2">
        <v>44196</v>
      </c>
      <c r="B31" s="12">
        <v>6873.7366133890973</v>
      </c>
      <c r="C31" s="12">
        <v>3646.508181877789</v>
      </c>
      <c r="D31" s="12">
        <v>2441.2501750727506</v>
      </c>
      <c r="E31" s="38">
        <v>273.92772295314757</v>
      </c>
      <c r="G31" s="16"/>
      <c r="N31" s="27"/>
      <c r="O31" s="27"/>
      <c r="P31" s="27"/>
      <c r="Q31" s="27"/>
      <c r="R31" s="27"/>
    </row>
    <row r="32" spans="1:18">
      <c r="A32" s="2">
        <v>44286</v>
      </c>
      <c r="B32" s="12">
        <v>6945.9470360312489</v>
      </c>
      <c r="C32" s="12">
        <v>3694.2667848447386</v>
      </c>
      <c r="D32" s="12">
        <v>2457.5594141427914</v>
      </c>
      <c r="E32" s="38">
        <v>275.81210162744105</v>
      </c>
      <c r="G32" s="16"/>
      <c r="N32" s="27"/>
      <c r="O32" s="27"/>
      <c r="P32" s="27"/>
      <c r="Q32" s="27"/>
      <c r="R32" s="27"/>
    </row>
    <row r="33" spans="1:18">
      <c r="A33" s="2">
        <v>44377</v>
      </c>
      <c r="B33" s="12">
        <v>7064.8179128410702</v>
      </c>
      <c r="C33" s="12">
        <v>3761.7382970392996</v>
      </c>
      <c r="D33" s="12">
        <v>2485.1375421018311</v>
      </c>
      <c r="E33" s="38">
        <v>287.45884082260392</v>
      </c>
      <c r="G33" s="16"/>
      <c r="N33" s="27"/>
      <c r="O33" s="27"/>
      <c r="P33" s="27"/>
      <c r="Q33" s="27"/>
      <c r="R33" s="27"/>
    </row>
    <row r="34" spans="1:18" s="32" customFormat="1">
      <c r="A34" s="2">
        <v>44469</v>
      </c>
      <c r="B34" s="12">
        <v>7161.6034805612653</v>
      </c>
      <c r="C34" s="38">
        <v>3827.0130487050951</v>
      </c>
      <c r="D34" s="12">
        <v>2506.7833403198192</v>
      </c>
      <c r="E34" s="12">
        <v>290.2739757861923</v>
      </c>
      <c r="G34" s="16"/>
    </row>
    <row r="35" spans="1:18" s="32" customFormat="1">
      <c r="A35" s="2">
        <v>44561</v>
      </c>
      <c r="B35" s="38">
        <v>7338.035642619574</v>
      </c>
      <c r="C35" s="38">
        <v>3896.9743676261642</v>
      </c>
      <c r="D35" s="12">
        <v>2601.8382870113619</v>
      </c>
      <c r="E35" s="38">
        <v>295.13955087024061</v>
      </c>
      <c r="G35" s="16"/>
    </row>
    <row r="36" spans="1:18">
      <c r="A36" s="2">
        <v>44651</v>
      </c>
      <c r="B36" s="38">
        <v>7513.3944678928647</v>
      </c>
      <c r="C36" s="38">
        <v>3948.4640900501026</v>
      </c>
      <c r="D36" s="12">
        <v>2719.4099942701891</v>
      </c>
      <c r="E36" s="38">
        <v>296.20697674822242</v>
      </c>
      <c r="G36" s="16"/>
    </row>
    <row r="37" spans="1:18">
      <c r="A37" s="2">
        <v>44742</v>
      </c>
      <c r="B37" s="38">
        <v>7689.9810091433174</v>
      </c>
      <c r="C37" s="38">
        <v>4005.7530800497866</v>
      </c>
      <c r="D37" s="12">
        <v>2828.5379726935685</v>
      </c>
      <c r="E37" s="38">
        <v>303.87960318631661</v>
      </c>
      <c r="G37" s="16"/>
    </row>
    <row r="38" spans="1:18">
      <c r="B38" s="16"/>
      <c r="C38" s="16"/>
      <c r="D38" s="16"/>
      <c r="E38" s="12"/>
      <c r="F38" s="16"/>
      <c r="G38" s="16"/>
    </row>
    <row r="39" spans="1:18">
      <c r="B39" s="7"/>
      <c r="C39" s="16"/>
      <c r="D39" s="30"/>
      <c r="E39" s="12"/>
      <c r="F39" s="16"/>
      <c r="G39" s="16"/>
    </row>
    <row r="40" spans="1:18">
      <c r="B40" s="16"/>
      <c r="C40" s="16"/>
      <c r="D40" s="30"/>
      <c r="E40" s="12"/>
      <c r="F40" s="7"/>
      <c r="G40" s="16"/>
    </row>
    <row r="41" spans="1:18">
      <c r="B41" s="16"/>
      <c r="C41" s="16"/>
      <c r="E41" s="12"/>
    </row>
    <row r="42" spans="1:18">
      <c r="B42" s="16"/>
      <c r="C42" s="16"/>
      <c r="D42" s="16"/>
      <c r="E42" s="12"/>
      <c r="F42" s="16"/>
      <c r="G42" s="16"/>
    </row>
    <row r="43" spans="1:18">
      <c r="C43" s="16"/>
      <c r="E43" s="12"/>
    </row>
    <row r="44" spans="1:18">
      <c r="C44" s="16"/>
      <c r="E44" s="12"/>
    </row>
    <row r="45" spans="1:18">
      <c r="C45" s="16"/>
      <c r="E45" s="12"/>
    </row>
    <row r="46" spans="1:18">
      <c r="C46" s="16"/>
      <c r="E46" s="12"/>
    </row>
    <row r="47" spans="1:18">
      <c r="C47" s="16"/>
      <c r="E47" s="12"/>
    </row>
    <row r="48" spans="1:18">
      <c r="C48" s="16"/>
      <c r="E48" s="12"/>
    </row>
    <row r="49" spans="5:5">
      <c r="E49" s="12"/>
    </row>
    <row r="50" spans="5:5">
      <c r="E50" s="12"/>
    </row>
    <row r="51" spans="5:5">
      <c r="E51" s="12"/>
    </row>
    <row r="52" spans="5:5">
      <c r="E52" s="12"/>
    </row>
    <row r="53" spans="5:5">
      <c r="E53" s="12"/>
    </row>
    <row r="54" spans="5:5">
      <c r="E54" s="12"/>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2"/>
  <sheetViews>
    <sheetView topLeftCell="A6" workbookViewId="0">
      <pane xSplit="1" ySplit="6" topLeftCell="B12" activePane="bottomRight" state="frozen"/>
      <selection activeCell="A6" sqref="A6"/>
      <selection pane="topRight" activeCell="B6" sqref="B6"/>
      <selection pane="bottomLeft" activeCell="A8" sqref="A8"/>
      <selection pane="bottomRight" activeCell="B10" sqref="B10"/>
    </sheetView>
  </sheetViews>
  <sheetFormatPr defaultRowHeight="14.4"/>
  <cols>
    <col min="1" max="1" width="10" customWidth="1"/>
    <col min="2" max="4" width="20.5546875" customWidth="1"/>
    <col min="8" max="8" width="12" bestFit="1" customWidth="1"/>
    <col min="11" max="11" width="18.33203125" style="32" bestFit="1" customWidth="1"/>
    <col min="14" max="14" width="8.6640625" style="32"/>
    <col min="17" max="17" width="8.6640625" style="32"/>
    <col min="20" max="20" width="8.6640625" style="32"/>
  </cols>
  <sheetData>
    <row r="1" spans="1:22">
      <c r="A1" s="1" t="s">
        <v>0</v>
      </c>
      <c r="B1" t="s">
        <v>85</v>
      </c>
    </row>
    <row r="2" spans="1:22">
      <c r="A2" s="1" t="s">
        <v>1</v>
      </c>
      <c r="B2" t="s">
        <v>62</v>
      </c>
    </row>
    <row r="3" spans="1:22">
      <c r="A3" s="1" t="s">
        <v>2</v>
      </c>
      <c r="B3" t="s">
        <v>9</v>
      </c>
    </row>
    <row r="4" spans="1:22">
      <c r="A4" s="1" t="s">
        <v>3</v>
      </c>
      <c r="B4" t="s">
        <v>17</v>
      </c>
    </row>
    <row r="6" spans="1:22" s="52" customFormat="1">
      <c r="A6" s="53" t="s">
        <v>0</v>
      </c>
      <c r="B6" s="52" t="s">
        <v>114</v>
      </c>
    </row>
    <row r="7" spans="1:22" s="52" customFormat="1">
      <c r="A7" s="53" t="s">
        <v>1</v>
      </c>
      <c r="B7" s="52" t="s">
        <v>13</v>
      </c>
    </row>
    <row r="8" spans="1:22" s="52" customFormat="1">
      <c r="A8" s="53" t="s">
        <v>2</v>
      </c>
      <c r="B8" s="52" t="s">
        <v>115</v>
      </c>
    </row>
    <row r="9" spans="1:22" s="52" customFormat="1">
      <c r="A9" s="53" t="s">
        <v>3</v>
      </c>
      <c r="B9" s="52" t="s">
        <v>116</v>
      </c>
    </row>
    <row r="10" spans="1:22">
      <c r="I10" s="32"/>
      <c r="J10" s="32"/>
      <c r="L10" s="32"/>
      <c r="M10" s="32"/>
      <c r="O10" s="32"/>
      <c r="P10" s="32"/>
      <c r="R10" s="32"/>
      <c r="S10" s="32"/>
      <c r="U10" s="32"/>
      <c r="V10" s="32"/>
    </row>
    <row r="11" spans="1:22">
      <c r="A11" s="3"/>
      <c r="B11" s="5" t="s">
        <v>63</v>
      </c>
      <c r="C11" s="5" t="s">
        <v>64</v>
      </c>
      <c r="D11" s="5" t="s">
        <v>65</v>
      </c>
      <c r="I11" s="32"/>
      <c r="J11" s="32"/>
      <c r="L11" s="32"/>
      <c r="M11" s="32"/>
      <c r="O11" s="32"/>
      <c r="P11" s="32"/>
      <c r="R11" s="32"/>
      <c r="S11" s="32"/>
      <c r="U11" s="32"/>
      <c r="V11" s="32"/>
    </row>
    <row r="12" spans="1:22">
      <c r="A12" s="2">
        <v>42094</v>
      </c>
      <c r="B12" s="12">
        <f>C12+D12</f>
        <v>6624.4529502780006</v>
      </c>
      <c r="C12" s="12">
        <v>3799.3565619999999</v>
      </c>
      <c r="D12" s="12">
        <v>2825.0963882780002</v>
      </c>
      <c r="I12" s="32"/>
      <c r="J12" s="32"/>
      <c r="L12" s="32"/>
      <c r="M12" s="32"/>
      <c r="O12" s="32"/>
      <c r="P12" s="32"/>
      <c r="R12" s="32"/>
      <c r="S12" s="32"/>
      <c r="U12" s="32"/>
      <c r="V12" s="32"/>
    </row>
    <row r="13" spans="1:22">
      <c r="A13" s="2">
        <v>42185</v>
      </c>
      <c r="B13" s="12">
        <f t="shared" ref="B13:B32" si="0">C13+D13</f>
        <v>6445.2935142139995</v>
      </c>
      <c r="C13" s="12">
        <v>3767.5786309999999</v>
      </c>
      <c r="D13" s="12">
        <v>2677.7148832140001</v>
      </c>
      <c r="H13" s="32"/>
      <c r="I13" s="32"/>
      <c r="J13" s="32"/>
      <c r="L13" s="32"/>
      <c r="M13" s="32"/>
      <c r="O13" s="32"/>
      <c r="P13" s="32"/>
      <c r="R13" s="32"/>
      <c r="S13" s="32"/>
      <c r="U13" s="32"/>
      <c r="V13" s="32"/>
    </row>
    <row r="14" spans="1:22">
      <c r="A14" s="2">
        <v>42277</v>
      </c>
      <c r="B14" s="12">
        <f t="shared" si="0"/>
        <v>6652.5052238669996</v>
      </c>
      <c r="C14" s="12">
        <v>3938.5416712000001</v>
      </c>
      <c r="D14" s="12">
        <v>2713.9635526669999</v>
      </c>
      <c r="H14" s="32"/>
      <c r="I14" s="32"/>
      <c r="J14" s="32"/>
      <c r="L14" s="32"/>
      <c r="M14" s="32"/>
      <c r="O14" s="32"/>
      <c r="P14" s="32"/>
      <c r="R14" s="32"/>
      <c r="S14" s="32"/>
      <c r="U14" s="32"/>
      <c r="V14" s="32"/>
    </row>
    <row r="15" spans="1:22">
      <c r="A15" s="2">
        <v>42369</v>
      </c>
      <c r="B15" s="12">
        <f t="shared" si="0"/>
        <v>6344.8045711209998</v>
      </c>
      <c r="C15" s="12">
        <v>3693.80450991</v>
      </c>
      <c r="D15" s="12">
        <v>2651.0000612109998</v>
      </c>
      <c r="G15" s="30"/>
      <c r="H15" s="32"/>
      <c r="I15" s="32"/>
      <c r="J15" s="32"/>
      <c r="L15" s="32"/>
      <c r="M15" s="32"/>
      <c r="O15" s="32"/>
      <c r="P15" s="32"/>
      <c r="R15" s="32"/>
      <c r="S15" s="32"/>
      <c r="U15" s="32"/>
      <c r="V15" s="32"/>
    </row>
    <row r="16" spans="1:22">
      <c r="A16" s="2">
        <v>42460</v>
      </c>
      <c r="B16" s="12">
        <f t="shared" si="0"/>
        <v>6673.3954570919996</v>
      </c>
      <c r="C16" s="12">
        <v>3822.93277137</v>
      </c>
      <c r="D16" s="12">
        <v>2850.4626857220001</v>
      </c>
      <c r="G16" s="30"/>
      <c r="H16" s="32"/>
      <c r="I16" s="32"/>
      <c r="J16" s="32"/>
      <c r="L16" s="32"/>
      <c r="M16" s="32"/>
      <c r="O16" s="32"/>
      <c r="P16" s="32"/>
      <c r="R16" s="32"/>
      <c r="S16" s="32"/>
      <c r="U16" s="32"/>
      <c r="V16" s="32"/>
    </row>
    <row r="17" spans="1:22">
      <c r="A17" s="2">
        <v>42551</v>
      </c>
      <c r="B17" s="12">
        <f t="shared" si="0"/>
        <v>6939.7991628270001</v>
      </c>
      <c r="C17" s="12">
        <v>3947.3706797700002</v>
      </c>
      <c r="D17" s="12">
        <v>2992.428483057</v>
      </c>
      <c r="G17" s="30"/>
      <c r="H17" s="32"/>
      <c r="I17" s="32"/>
      <c r="J17" s="32"/>
      <c r="L17" s="32"/>
      <c r="M17" s="32"/>
      <c r="O17" s="32"/>
      <c r="P17" s="32"/>
      <c r="R17" s="32"/>
      <c r="S17" s="32"/>
      <c r="U17" s="32"/>
      <c r="V17" s="32"/>
    </row>
    <row r="18" spans="1:22">
      <c r="A18" s="2">
        <v>42643</v>
      </c>
      <c r="B18" s="12">
        <f t="shared" si="0"/>
        <v>6962.6365414089996</v>
      </c>
      <c r="C18" s="12">
        <v>3964.40023569</v>
      </c>
      <c r="D18" s="12">
        <v>2998.236305719</v>
      </c>
      <c r="G18" s="30"/>
      <c r="H18" s="32"/>
      <c r="I18" s="32"/>
      <c r="J18" s="32"/>
      <c r="L18" s="32"/>
      <c r="M18" s="32"/>
      <c r="O18" s="32"/>
      <c r="P18" s="32"/>
      <c r="R18" s="32"/>
      <c r="S18" s="32"/>
      <c r="U18" s="32"/>
      <c r="V18" s="32"/>
    </row>
    <row r="19" spans="1:22">
      <c r="A19" s="2">
        <v>42735</v>
      </c>
      <c r="B19" s="12">
        <f t="shared" si="0"/>
        <v>6752.4770430509998</v>
      </c>
      <c r="C19" s="12">
        <v>3845.2224599900001</v>
      </c>
      <c r="D19" s="12">
        <v>2907.2545830610002</v>
      </c>
      <c r="G19" s="30"/>
      <c r="H19" s="32"/>
      <c r="I19" s="32"/>
      <c r="J19" s="32"/>
      <c r="L19" s="32"/>
      <c r="M19" s="32"/>
      <c r="O19" s="32"/>
      <c r="P19" s="32"/>
      <c r="R19" s="32"/>
      <c r="S19" s="32"/>
      <c r="U19" s="32"/>
      <c r="V19" s="32"/>
    </row>
    <row r="20" spans="1:22">
      <c r="A20" s="2">
        <v>42825</v>
      </c>
      <c r="B20" s="12">
        <f t="shared" si="0"/>
        <v>7217.6632122319998</v>
      </c>
      <c r="C20" s="12">
        <v>4108.2958836999996</v>
      </c>
      <c r="D20" s="12">
        <v>3109.3673285320001</v>
      </c>
      <c r="G20" s="30"/>
      <c r="H20" s="32"/>
      <c r="I20" s="32"/>
      <c r="J20" s="32"/>
      <c r="L20" s="32"/>
      <c r="M20" s="32"/>
      <c r="O20" s="32"/>
      <c r="P20" s="32"/>
      <c r="R20" s="32"/>
      <c r="S20" s="32"/>
      <c r="U20" s="32"/>
      <c r="V20" s="32"/>
    </row>
    <row r="21" spans="1:22">
      <c r="A21" s="2">
        <v>42916</v>
      </c>
      <c r="B21" s="12">
        <f t="shared" si="0"/>
        <v>7149.9924923100007</v>
      </c>
      <c r="C21" s="12">
        <v>3931.88549951</v>
      </c>
      <c r="D21" s="12">
        <v>3218.1069928000002</v>
      </c>
      <c r="G21" s="30"/>
      <c r="H21" s="32"/>
      <c r="I21" s="32"/>
      <c r="J21" s="32"/>
      <c r="L21" s="32"/>
      <c r="M21" s="32"/>
      <c r="O21" s="32"/>
      <c r="P21" s="32"/>
      <c r="R21" s="32"/>
      <c r="S21" s="32"/>
      <c r="U21" s="32"/>
      <c r="V21" s="32"/>
    </row>
    <row r="22" spans="1:22">
      <c r="A22" s="2">
        <v>43008</v>
      </c>
      <c r="B22" s="12">
        <f t="shared" si="0"/>
        <v>7280.2358264680006</v>
      </c>
      <c r="C22" s="12">
        <v>3999.53704272</v>
      </c>
      <c r="D22" s="12">
        <v>3280.6987837480001</v>
      </c>
      <c r="G22" s="30"/>
      <c r="H22" s="32"/>
      <c r="I22" s="32"/>
      <c r="J22" s="32"/>
      <c r="L22" s="32"/>
      <c r="M22" s="32"/>
      <c r="O22" s="32"/>
      <c r="P22" s="32"/>
      <c r="R22" s="32"/>
      <c r="S22" s="32"/>
      <c r="U22" s="32"/>
      <c r="V22" s="32"/>
    </row>
    <row r="23" spans="1:22">
      <c r="A23" s="2">
        <v>43100</v>
      </c>
      <c r="B23" s="12">
        <f t="shared" si="0"/>
        <v>7058.2830476879999</v>
      </c>
      <c r="C23" s="12">
        <v>3854.7263612299998</v>
      </c>
      <c r="D23" s="12">
        <v>3203.5566864580001</v>
      </c>
      <c r="G23" s="30"/>
      <c r="H23" s="32"/>
      <c r="I23" s="32"/>
      <c r="J23" s="32"/>
      <c r="L23" s="32"/>
      <c r="M23" s="32"/>
      <c r="O23" s="32"/>
      <c r="P23" s="32"/>
      <c r="R23" s="32"/>
      <c r="S23" s="32"/>
      <c r="U23" s="32"/>
      <c r="V23" s="32"/>
    </row>
    <row r="24" spans="1:22">
      <c r="A24" s="2">
        <v>43190</v>
      </c>
      <c r="B24" s="12">
        <f t="shared" si="0"/>
        <v>7472.8138703079994</v>
      </c>
      <c r="C24" s="12">
        <v>4110.6600644399996</v>
      </c>
      <c r="D24" s="12">
        <v>3362.1538058679998</v>
      </c>
      <c r="G24" s="30"/>
      <c r="H24" s="32"/>
      <c r="I24" s="32"/>
      <c r="J24" s="32"/>
      <c r="L24" s="32"/>
      <c r="M24" s="32"/>
      <c r="O24" s="32"/>
      <c r="P24" s="32"/>
      <c r="R24" s="32"/>
      <c r="S24" s="32"/>
      <c r="U24" s="32"/>
      <c r="V24" s="32"/>
    </row>
    <row r="25" spans="1:22">
      <c r="A25" s="2">
        <v>43281</v>
      </c>
      <c r="B25" s="12">
        <f t="shared" si="0"/>
        <v>7862.4110740100004</v>
      </c>
      <c r="C25" s="12">
        <v>4399.4840963500001</v>
      </c>
      <c r="D25" s="12">
        <v>3462.9269776599999</v>
      </c>
      <c r="G25" s="30"/>
      <c r="H25" s="32"/>
      <c r="I25" s="32"/>
      <c r="J25" s="32"/>
      <c r="L25" s="32"/>
      <c r="M25" s="32"/>
      <c r="O25" s="32"/>
      <c r="P25" s="32"/>
      <c r="R25" s="32"/>
      <c r="S25" s="32"/>
      <c r="U25" s="32"/>
      <c r="V25" s="32"/>
    </row>
    <row r="26" spans="1:22">
      <c r="A26" s="2">
        <v>43373</v>
      </c>
      <c r="B26" s="12">
        <f t="shared" si="0"/>
        <v>7734.5371551130002</v>
      </c>
      <c r="C26" s="12">
        <v>4270.79563263</v>
      </c>
      <c r="D26" s="12">
        <v>3463.7415224830002</v>
      </c>
      <c r="G26" s="30"/>
      <c r="H26" s="32"/>
      <c r="I26" s="32"/>
      <c r="J26" s="32"/>
      <c r="L26" s="32"/>
      <c r="M26" s="32"/>
      <c r="O26" s="32"/>
      <c r="P26" s="32"/>
      <c r="R26" s="32"/>
      <c r="S26" s="32"/>
      <c r="U26" s="32"/>
      <c r="V26" s="32"/>
    </row>
    <row r="27" spans="1:22">
      <c r="A27" s="2">
        <v>43465</v>
      </c>
      <c r="B27" s="12">
        <f t="shared" si="0"/>
        <v>7604.8455419299989</v>
      </c>
      <c r="C27" s="12">
        <v>4133.3223842999996</v>
      </c>
      <c r="D27" s="12">
        <v>3471.5231576299998</v>
      </c>
      <c r="G27" s="30"/>
      <c r="H27" s="32"/>
      <c r="I27" s="32"/>
      <c r="J27" s="32"/>
      <c r="L27" s="32"/>
      <c r="M27" s="32"/>
      <c r="O27" s="32"/>
      <c r="P27" s="32"/>
      <c r="R27" s="32"/>
      <c r="S27" s="32"/>
      <c r="U27" s="32"/>
      <c r="V27" s="32"/>
    </row>
    <row r="28" spans="1:22">
      <c r="A28" s="2">
        <v>43555</v>
      </c>
      <c r="B28" s="12">
        <f t="shared" si="0"/>
        <v>8026.4816446780005</v>
      </c>
      <c r="C28" s="12">
        <v>4448.4451563800003</v>
      </c>
      <c r="D28" s="12">
        <v>3578.0364882980002</v>
      </c>
      <c r="G28" s="30"/>
      <c r="H28" s="32"/>
      <c r="I28" s="32"/>
      <c r="J28" s="32"/>
      <c r="L28" s="32"/>
      <c r="M28" s="32"/>
      <c r="O28" s="32"/>
      <c r="P28" s="32"/>
      <c r="R28" s="32"/>
      <c r="S28" s="32"/>
      <c r="U28" s="32"/>
      <c r="V28" s="32"/>
    </row>
    <row r="29" spans="1:22">
      <c r="A29" s="2">
        <v>43646</v>
      </c>
      <c r="B29" s="12">
        <f t="shared" si="0"/>
        <v>8120.4437983380003</v>
      </c>
      <c r="C29" s="12">
        <v>4466.1019323500004</v>
      </c>
      <c r="D29" s="12">
        <v>3654.3418659879999</v>
      </c>
      <c r="G29" s="30"/>
      <c r="H29" s="32"/>
      <c r="I29" s="32"/>
      <c r="J29" s="32"/>
      <c r="L29" s="32"/>
      <c r="M29" s="32"/>
      <c r="O29" s="32"/>
      <c r="P29" s="32"/>
      <c r="R29" s="32"/>
      <c r="S29" s="32"/>
      <c r="U29" s="32"/>
      <c r="V29" s="32"/>
    </row>
    <row r="30" spans="1:22">
      <c r="A30" s="2">
        <v>43738</v>
      </c>
      <c r="B30" s="12">
        <f t="shared" si="0"/>
        <v>8347.4828333019996</v>
      </c>
      <c r="C30" s="12">
        <v>4595.7926602699999</v>
      </c>
      <c r="D30" s="12">
        <v>3751.6901730320001</v>
      </c>
      <c r="G30" s="30"/>
      <c r="H30" s="32"/>
      <c r="I30" s="32"/>
      <c r="J30" s="32"/>
      <c r="L30" s="32"/>
      <c r="M30" s="32"/>
      <c r="O30" s="32"/>
      <c r="P30" s="32"/>
      <c r="R30" s="32"/>
      <c r="S30" s="32"/>
      <c r="U30" s="32"/>
      <c r="V30" s="32"/>
    </row>
    <row r="31" spans="1:22">
      <c r="A31" s="2">
        <v>43830</v>
      </c>
      <c r="B31" s="12">
        <f t="shared" si="0"/>
        <v>8172.6477065539993</v>
      </c>
      <c r="C31" s="12">
        <v>4467.1029817299996</v>
      </c>
      <c r="D31" s="12">
        <v>3705.5447248239998</v>
      </c>
      <c r="G31" s="30"/>
      <c r="H31" s="32"/>
      <c r="I31" s="32"/>
      <c r="J31" s="32"/>
      <c r="L31" s="32"/>
      <c r="M31" s="32"/>
      <c r="O31" s="32"/>
      <c r="P31" s="32"/>
      <c r="R31" s="32"/>
      <c r="S31" s="32"/>
      <c r="U31" s="32"/>
      <c r="V31" s="32"/>
    </row>
    <row r="32" spans="1:22">
      <c r="A32" s="2">
        <v>43921</v>
      </c>
      <c r="B32" s="12">
        <f t="shared" si="0"/>
        <v>8780.2264941729991</v>
      </c>
      <c r="C32" s="12">
        <f>4777738968500/1000000000</f>
        <v>4777.7389684999998</v>
      </c>
      <c r="D32" s="12">
        <f>4002487525673/1000000000</f>
        <v>4002.4875256730002</v>
      </c>
      <c r="G32" s="30"/>
      <c r="H32" s="32"/>
      <c r="I32" s="32"/>
      <c r="J32" s="32"/>
      <c r="L32" s="32"/>
      <c r="M32" s="32"/>
      <c r="O32" s="32"/>
      <c r="P32" s="32"/>
      <c r="R32" s="32"/>
      <c r="S32" s="32"/>
      <c r="U32" s="32"/>
      <c r="V32" s="32"/>
    </row>
    <row r="33" spans="1:22">
      <c r="A33" s="2">
        <v>44012</v>
      </c>
      <c r="B33" s="12">
        <f t="shared" ref="B33:B41" si="1">C33+D33</f>
        <v>8722.4839510230013</v>
      </c>
      <c r="C33" s="12">
        <f>4540931285470/1000000000</f>
        <v>4540.9312854700001</v>
      </c>
      <c r="D33" s="12">
        <f>4181552665553/1000000000</f>
        <v>4181.5526655530002</v>
      </c>
      <c r="G33" s="30"/>
      <c r="H33" s="32"/>
      <c r="I33" s="32"/>
      <c r="J33" s="32"/>
      <c r="L33" s="32"/>
      <c r="M33" s="32"/>
      <c r="O33" s="32"/>
      <c r="P33" s="32"/>
      <c r="R33" s="32"/>
      <c r="S33" s="32"/>
      <c r="U33" s="32"/>
      <c r="V33" s="32"/>
    </row>
    <row r="34" spans="1:22">
      <c r="A34" s="2">
        <v>44104</v>
      </c>
      <c r="B34" s="12">
        <f t="shared" si="1"/>
        <v>8764.0699949899008</v>
      </c>
      <c r="C34" s="12">
        <v>4535.9191630662308</v>
      </c>
      <c r="D34" s="12">
        <v>4228.15083192367</v>
      </c>
      <c r="E34" s="30"/>
      <c r="F34" s="27"/>
      <c r="G34" s="30"/>
      <c r="H34" s="32"/>
      <c r="I34" s="32"/>
      <c r="J34" s="32"/>
      <c r="L34" s="32"/>
      <c r="M34" s="32"/>
      <c r="O34" s="32"/>
      <c r="P34" s="32"/>
      <c r="R34" s="32"/>
      <c r="S34" s="32"/>
      <c r="U34" s="32"/>
      <c r="V34" s="32"/>
    </row>
    <row r="35" spans="1:22">
      <c r="A35" s="2">
        <v>44196</v>
      </c>
      <c r="B35" s="12">
        <f t="shared" si="1"/>
        <v>8515.2535863017511</v>
      </c>
      <c r="C35" s="38">
        <v>4255.9145882303201</v>
      </c>
      <c r="D35" s="38">
        <v>4259.3389980714301</v>
      </c>
      <c r="E35" s="30"/>
      <c r="F35" s="27"/>
      <c r="G35" s="30"/>
      <c r="H35" s="32"/>
      <c r="I35" s="32"/>
      <c r="J35" s="32"/>
      <c r="L35" s="32"/>
      <c r="M35" s="32"/>
      <c r="O35" s="32"/>
      <c r="P35" s="32"/>
      <c r="R35" s="32"/>
      <c r="S35" s="32"/>
      <c r="U35" s="32"/>
      <c r="V35" s="32"/>
    </row>
    <row r="36" spans="1:22">
      <c r="A36" s="2">
        <v>44286</v>
      </c>
      <c r="B36" s="12">
        <f t="shared" si="1"/>
        <v>8998.0140842792098</v>
      </c>
      <c r="C36" s="38">
        <f>4556631944950.58/1000000000</f>
        <v>4556.63194495058</v>
      </c>
      <c r="D36" s="38">
        <f>4441382139328.63/1000000000</f>
        <v>4441.3821393286298</v>
      </c>
      <c r="E36" s="30"/>
      <c r="G36" s="30"/>
      <c r="H36" s="32"/>
      <c r="I36" s="32"/>
      <c r="J36" s="32"/>
      <c r="L36" s="32"/>
      <c r="M36" s="32"/>
      <c r="O36" s="32"/>
      <c r="P36" s="32"/>
      <c r="R36" s="32"/>
      <c r="S36" s="32"/>
      <c r="U36" s="32"/>
      <c r="V36" s="32"/>
    </row>
    <row r="37" spans="1:22">
      <c r="A37" s="2">
        <v>44377</v>
      </c>
      <c r="B37" s="12">
        <f t="shared" si="1"/>
        <v>9206.1577456092036</v>
      </c>
      <c r="C37" s="38">
        <f>4633080953923.22/1000000000</f>
        <v>4633.0809539232196</v>
      </c>
      <c r="D37" s="38">
        <v>4573.0767916859841</v>
      </c>
      <c r="E37" s="30"/>
      <c r="G37" s="30"/>
      <c r="H37" s="32"/>
      <c r="I37" s="32"/>
      <c r="J37" s="32"/>
      <c r="L37" s="32"/>
      <c r="M37" s="32"/>
      <c r="O37" s="32"/>
      <c r="P37" s="32"/>
      <c r="R37" s="32"/>
      <c r="S37" s="32"/>
      <c r="U37" s="32"/>
      <c r="V37" s="32"/>
    </row>
    <row r="38" spans="1:22">
      <c r="A38" s="2">
        <v>44469</v>
      </c>
      <c r="B38" s="12">
        <f t="shared" si="1"/>
        <v>9396.1813005731456</v>
      </c>
      <c r="C38" s="12">
        <v>4648.9238130324902</v>
      </c>
      <c r="D38" s="38">
        <v>4747.2574875406553</v>
      </c>
      <c r="E38" s="41"/>
      <c r="H38" s="32"/>
      <c r="I38" s="32"/>
      <c r="J38" s="32"/>
      <c r="L38" s="32"/>
      <c r="M38" s="32"/>
      <c r="O38" s="32"/>
      <c r="P38" s="32"/>
      <c r="R38" s="32"/>
      <c r="S38" s="32"/>
      <c r="U38" s="32"/>
      <c r="V38" s="32"/>
    </row>
    <row r="39" spans="1:22">
      <c r="A39" s="2">
        <v>44561</v>
      </c>
      <c r="B39" s="12">
        <f t="shared" si="1"/>
        <v>9125.1992140347502</v>
      </c>
      <c r="C39" s="38">
        <v>4427.5583913641603</v>
      </c>
      <c r="D39" s="38">
        <v>4697.6408226705898</v>
      </c>
      <c r="E39" s="41"/>
      <c r="F39" s="30"/>
      <c r="H39" s="32"/>
      <c r="I39" s="32"/>
      <c r="J39" s="32"/>
      <c r="L39" s="32"/>
      <c r="M39" s="32"/>
      <c r="O39" s="32"/>
      <c r="P39" s="32"/>
      <c r="R39" s="32"/>
      <c r="S39" s="32"/>
      <c r="U39" s="32"/>
      <c r="V39" s="32"/>
    </row>
    <row r="40" spans="1:22">
      <c r="A40" s="2">
        <v>44651</v>
      </c>
      <c r="B40" s="38">
        <f t="shared" si="1"/>
        <v>9475.994589342652</v>
      </c>
      <c r="C40" s="38">
        <v>4669.66648117979</v>
      </c>
      <c r="D40" s="38">
        <v>4806.3281081628629</v>
      </c>
      <c r="E40" s="41"/>
    </row>
    <row r="41" spans="1:22">
      <c r="A41" s="2">
        <v>44742</v>
      </c>
      <c r="B41" s="38">
        <f t="shared" si="1"/>
        <v>9880.5983700411052</v>
      </c>
      <c r="C41" s="38">
        <v>4815.5148100938295</v>
      </c>
      <c r="D41" s="38">
        <v>5065.0835599472757</v>
      </c>
    </row>
    <row r="42" spans="1:22">
      <c r="C42" s="38"/>
      <c r="D42" s="3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workbookViewId="0">
      <selection activeCell="E7" sqref="E7"/>
    </sheetView>
  </sheetViews>
  <sheetFormatPr defaultRowHeight="14.4"/>
  <cols>
    <col min="1" max="1" width="22.88671875" customWidth="1"/>
    <col min="2" max="8" width="19.109375" customWidth="1"/>
  </cols>
  <sheetData>
    <row r="1" spans="1:8">
      <c r="A1" s="1" t="s">
        <v>0</v>
      </c>
      <c r="B1" s="32" t="s">
        <v>92</v>
      </c>
    </row>
    <row r="2" spans="1:8">
      <c r="A2" s="1" t="s">
        <v>1</v>
      </c>
      <c r="B2" s="32" t="s">
        <v>4</v>
      </c>
    </row>
    <row r="3" spans="1:8">
      <c r="A3" s="1" t="s">
        <v>2</v>
      </c>
      <c r="B3" s="32" t="s">
        <v>9</v>
      </c>
    </row>
    <row r="4" spans="1:8">
      <c r="A4" s="1" t="s">
        <v>3</v>
      </c>
      <c r="B4" s="32" t="s">
        <v>101</v>
      </c>
    </row>
    <row r="6" spans="1:8">
      <c r="A6" s="17"/>
      <c r="B6" s="17" t="s">
        <v>8</v>
      </c>
      <c r="C6" s="17" t="s">
        <v>74</v>
      </c>
      <c r="D6" s="17" t="s">
        <v>91</v>
      </c>
      <c r="E6" s="17" t="s">
        <v>72</v>
      </c>
      <c r="F6" s="17" t="s">
        <v>73</v>
      </c>
      <c r="G6" s="17" t="s">
        <v>11</v>
      </c>
      <c r="H6" s="17" t="s">
        <v>79</v>
      </c>
    </row>
    <row r="7" spans="1:8">
      <c r="A7" s="17" t="s">
        <v>75</v>
      </c>
      <c r="B7" s="26">
        <v>0.53095341323498091</v>
      </c>
      <c r="C7" s="26">
        <v>0.90405371431645243</v>
      </c>
      <c r="D7" s="26">
        <v>0.31475004261408701</v>
      </c>
      <c r="E7" s="26">
        <v>1</v>
      </c>
      <c r="F7" s="26">
        <v>0.79028234592743318</v>
      </c>
      <c r="G7" s="26">
        <v>0.92473063604491534</v>
      </c>
      <c r="H7" s="26">
        <v>8.8308847572863433E-2</v>
      </c>
    </row>
    <row r="8" spans="1:8">
      <c r="A8" s="17" t="s">
        <v>76</v>
      </c>
      <c r="B8" s="26">
        <v>0.46904658676501909</v>
      </c>
      <c r="C8" s="26">
        <v>9.5946285683547572E-2</v>
      </c>
      <c r="D8" s="26">
        <v>0.68524995738591299</v>
      </c>
      <c r="E8" s="26">
        <v>0</v>
      </c>
      <c r="F8" s="26">
        <v>0.20971765407256682</v>
      </c>
      <c r="G8" s="26">
        <v>7.5269363955084656E-2</v>
      </c>
      <c r="H8" s="26">
        <v>0.91169115242713661</v>
      </c>
    </row>
    <row r="9" spans="1:8">
      <c r="A9" s="32"/>
      <c r="B9" s="32"/>
      <c r="C9" s="32"/>
    </row>
    <row r="10" spans="1:8">
      <c r="A10" s="32"/>
      <c r="B10" s="32"/>
      <c r="C10" s="32"/>
    </row>
    <row r="11" spans="1:8">
      <c r="A11" s="32"/>
      <c r="B11" s="32"/>
      <c r="C11" s="32"/>
    </row>
    <row r="12" spans="1:8">
      <c r="A12" s="32"/>
      <c r="B12" s="32"/>
      <c r="C12" s="32"/>
    </row>
    <row r="13" spans="1:8">
      <c r="A13" s="32"/>
      <c r="B13" s="32"/>
      <c r="C13" s="3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H16"/>
  <sheetViews>
    <sheetView workbookViewId="0">
      <selection activeCell="R23" sqref="R23"/>
    </sheetView>
  </sheetViews>
  <sheetFormatPr defaultRowHeight="14.4"/>
  <cols>
    <col min="1" max="1" width="23.5546875" bestFit="1" customWidth="1"/>
  </cols>
  <sheetData>
    <row r="4" spans="1:8">
      <c r="C4" s="32"/>
      <c r="D4" s="32"/>
      <c r="E4" s="32"/>
      <c r="F4" s="32"/>
      <c r="G4" s="32"/>
      <c r="H4" s="32"/>
    </row>
    <row r="15" spans="1:8">
      <c r="A15" s="32"/>
      <c r="B15" s="32"/>
      <c r="C15" s="32"/>
      <c r="D15" s="32"/>
      <c r="E15" s="32"/>
      <c r="F15" s="32"/>
      <c r="G15" s="32"/>
    </row>
    <row r="16" spans="1:8">
      <c r="A16" s="32"/>
      <c r="B16" s="32"/>
      <c r="C16" s="32"/>
      <c r="D16" s="32"/>
      <c r="E16" s="32"/>
      <c r="F16" s="32"/>
      <c r="G16" s="3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43"/>
  <sheetViews>
    <sheetView workbookViewId="0">
      <selection activeCell="D37" sqref="D37"/>
    </sheetView>
  </sheetViews>
  <sheetFormatPr defaultRowHeight="14.4"/>
  <cols>
    <col min="1" max="1" width="10" customWidth="1"/>
    <col min="2" max="2" width="31" customWidth="1"/>
    <col min="3" max="3" width="45.109375" bestFit="1" customWidth="1"/>
    <col min="4" max="4" width="24.5546875" bestFit="1" customWidth="1"/>
  </cols>
  <sheetData>
    <row r="1" spans="1:41">
      <c r="A1" s="1" t="s">
        <v>0</v>
      </c>
      <c r="B1" t="s">
        <v>113</v>
      </c>
      <c r="J1">
        <v>201409</v>
      </c>
      <c r="K1">
        <v>201412</v>
      </c>
      <c r="L1">
        <v>201503</v>
      </c>
      <c r="M1">
        <v>201506</v>
      </c>
      <c r="N1">
        <v>201509</v>
      </c>
      <c r="O1">
        <v>201512</v>
      </c>
      <c r="P1">
        <v>201603</v>
      </c>
      <c r="Q1">
        <v>201606</v>
      </c>
      <c r="R1">
        <v>201609</v>
      </c>
      <c r="S1">
        <v>201612</v>
      </c>
      <c r="T1">
        <v>201703</v>
      </c>
      <c r="U1">
        <v>201706</v>
      </c>
      <c r="V1">
        <v>201709</v>
      </c>
      <c r="W1">
        <v>201712</v>
      </c>
      <c r="X1">
        <v>201803</v>
      </c>
      <c r="Y1">
        <v>201806</v>
      </c>
      <c r="Z1">
        <v>201809</v>
      </c>
      <c r="AA1">
        <v>201812</v>
      </c>
      <c r="AB1">
        <v>201903</v>
      </c>
      <c r="AC1">
        <v>201906</v>
      </c>
      <c r="AD1">
        <v>201909</v>
      </c>
      <c r="AE1">
        <v>201912</v>
      </c>
      <c r="AF1">
        <v>202003</v>
      </c>
      <c r="AG1">
        <v>202006</v>
      </c>
      <c r="AH1">
        <v>202009</v>
      </c>
      <c r="AI1">
        <v>202012</v>
      </c>
      <c r="AJ1">
        <v>202103</v>
      </c>
      <c r="AK1">
        <v>202106</v>
      </c>
      <c r="AL1">
        <v>202109</v>
      </c>
      <c r="AM1">
        <v>202112</v>
      </c>
      <c r="AN1">
        <v>202203</v>
      </c>
    </row>
    <row r="2" spans="1:41">
      <c r="A2" s="1" t="s">
        <v>1</v>
      </c>
      <c r="B2" t="s">
        <v>4</v>
      </c>
    </row>
    <row r="3" spans="1:41">
      <c r="A3" s="1" t="s">
        <v>2</v>
      </c>
      <c r="B3" t="s">
        <v>9</v>
      </c>
    </row>
    <row r="4" spans="1:41">
      <c r="A4" s="1" t="s">
        <v>3</v>
      </c>
      <c r="B4" t="s">
        <v>46</v>
      </c>
      <c r="I4" s="41"/>
      <c r="J4" s="41"/>
    </row>
    <row r="5" spans="1:41">
      <c r="I5" s="41"/>
      <c r="J5" s="41"/>
    </row>
    <row r="6" spans="1:41">
      <c r="D6" s="17"/>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row>
    <row r="7" spans="1:41">
      <c r="A7" s="3"/>
      <c r="B7" s="5" t="s">
        <v>26</v>
      </c>
      <c r="C7" s="5" t="s">
        <v>7</v>
      </c>
      <c r="D7" s="5" t="s">
        <v>96</v>
      </c>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row>
    <row r="8" spans="1:41">
      <c r="A8" s="2">
        <v>42094</v>
      </c>
      <c r="B8" s="43">
        <v>13.12024745011316</v>
      </c>
      <c r="C8" s="44">
        <v>6.8764081599999995</v>
      </c>
      <c r="D8" s="44">
        <v>13.114233998719321</v>
      </c>
      <c r="G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row>
    <row r="9" spans="1:41">
      <c r="A9" s="2">
        <v>42185</v>
      </c>
      <c r="B9" s="43">
        <v>11.922414394656903</v>
      </c>
      <c r="C9" s="44">
        <v>6.8189467200000005</v>
      </c>
      <c r="D9" s="44">
        <v>11.922799705755338</v>
      </c>
      <c r="F9" s="32"/>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row>
    <row r="10" spans="1:41">
      <c r="A10" s="2">
        <v>42277</v>
      </c>
      <c r="B10" s="43">
        <v>11.357347491257439</v>
      </c>
      <c r="C10" s="44">
        <v>6.3851123899999997</v>
      </c>
      <c r="D10" s="44">
        <v>11.365148447627385</v>
      </c>
      <c r="F10" s="32"/>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row>
    <row r="11" spans="1:41">
      <c r="A11" s="2">
        <v>42369</v>
      </c>
      <c r="B11" s="43">
        <v>11.321410905712398</v>
      </c>
      <c r="C11" s="44">
        <v>4.45909815</v>
      </c>
      <c r="D11" s="44">
        <v>11.346522016990145</v>
      </c>
      <c r="F11" s="32"/>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row>
    <row r="12" spans="1:41">
      <c r="A12" s="2">
        <v>42460</v>
      </c>
      <c r="B12" s="43">
        <v>9.3760423638113899</v>
      </c>
      <c r="C12" s="44">
        <v>5.6488580599999993</v>
      </c>
      <c r="D12" s="44">
        <v>9.4058989880229564</v>
      </c>
      <c r="F12" s="32"/>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row>
    <row r="13" spans="1:41">
      <c r="A13" s="2">
        <v>42551</v>
      </c>
      <c r="B13" s="43">
        <v>12.768144781441043</v>
      </c>
      <c r="C13" s="44">
        <v>5.7172792100000001</v>
      </c>
      <c r="D13" s="44">
        <v>12.79413730494624</v>
      </c>
      <c r="F13" s="32"/>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row>
    <row r="14" spans="1:41">
      <c r="A14" s="2">
        <v>42643</v>
      </c>
      <c r="B14" s="43">
        <v>12.432701969801299</v>
      </c>
      <c r="C14" s="44">
        <v>5.3951556499999995</v>
      </c>
      <c r="D14" s="44">
        <v>12.444764235417862</v>
      </c>
      <c r="F14" s="32"/>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row>
    <row r="15" spans="1:41">
      <c r="A15" s="2">
        <v>42735</v>
      </c>
      <c r="B15" s="43">
        <v>11.881691169298747</v>
      </c>
      <c r="C15" s="44">
        <v>3.2541714899999996</v>
      </c>
      <c r="D15" s="44">
        <v>11.918440952380182</v>
      </c>
      <c r="F15" s="32"/>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row>
    <row r="16" spans="1:41">
      <c r="A16" s="2">
        <v>42825</v>
      </c>
      <c r="B16" s="43">
        <v>13.178830066373449</v>
      </c>
      <c r="C16" s="44">
        <v>7.3090799799999999</v>
      </c>
      <c r="D16" s="44">
        <v>13.176632534923465</v>
      </c>
      <c r="F16" s="32"/>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row>
    <row r="17" spans="1:41">
      <c r="A17" s="2">
        <v>42916</v>
      </c>
      <c r="B17" s="43">
        <v>12.707894044387153</v>
      </c>
      <c r="C17" s="44">
        <v>7.1011688200000007</v>
      </c>
      <c r="D17" s="44">
        <v>12.695343206852277</v>
      </c>
      <c r="F17" s="32"/>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row>
    <row r="18" spans="1:41">
      <c r="A18" s="2">
        <v>43008</v>
      </c>
      <c r="B18" s="43">
        <v>12.114375306136054</v>
      </c>
      <c r="C18" s="44">
        <v>7.1900500100000002</v>
      </c>
      <c r="D18" s="44">
        <v>12.107579102435571</v>
      </c>
      <c r="F18" s="32"/>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row>
    <row r="19" spans="1:41">
      <c r="A19" s="2">
        <v>43100</v>
      </c>
      <c r="B19" s="43">
        <v>11.507005811727026</v>
      </c>
      <c r="C19" s="44">
        <v>6.0447554800000001</v>
      </c>
      <c r="D19" s="44">
        <v>11.517321116256795</v>
      </c>
      <c r="F19" s="32"/>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row>
    <row r="20" spans="1:41">
      <c r="A20" s="2">
        <v>43190</v>
      </c>
      <c r="B20" s="43">
        <v>12.208166538060981</v>
      </c>
      <c r="C20" s="44">
        <v>6.7542423899999999</v>
      </c>
      <c r="D20" s="44">
        <v>12.246499728983574</v>
      </c>
      <c r="F20" s="32"/>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row>
    <row r="21" spans="1:41">
      <c r="A21" s="2">
        <v>43281</v>
      </c>
      <c r="B21" s="43">
        <v>14.127796181267167</v>
      </c>
      <c r="C21" s="44">
        <v>7.2187907199999994</v>
      </c>
      <c r="D21" s="44">
        <v>14.206914975023391</v>
      </c>
      <c r="F21" s="32"/>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row>
    <row r="22" spans="1:41">
      <c r="A22" s="2">
        <v>43373</v>
      </c>
      <c r="B22" s="43">
        <v>12.944091056284973</v>
      </c>
      <c r="C22" s="44">
        <v>7.19970189</v>
      </c>
      <c r="D22" s="44">
        <v>13.022811919147733</v>
      </c>
      <c r="F22" s="32"/>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row>
    <row r="23" spans="1:41">
      <c r="A23" s="2">
        <v>43465</v>
      </c>
      <c r="B23" s="43">
        <v>12.357564036613656</v>
      </c>
      <c r="C23" s="44">
        <v>6.5148027499999994</v>
      </c>
      <c r="D23" s="44">
        <v>12.432466080238612</v>
      </c>
      <c r="F23" s="32"/>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row>
    <row r="24" spans="1:41">
      <c r="A24" s="2">
        <v>43555</v>
      </c>
      <c r="B24" s="43">
        <v>12.872723324763896</v>
      </c>
      <c r="C24" s="44">
        <v>6.7782184300000008</v>
      </c>
      <c r="D24" s="44">
        <v>13.035899629090828</v>
      </c>
      <c r="F24" s="32"/>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row>
    <row r="25" spans="1:41">
      <c r="A25" s="2">
        <v>43646</v>
      </c>
      <c r="B25" s="43">
        <v>12.235595339469658</v>
      </c>
      <c r="C25" s="44">
        <v>7.0172553999999998</v>
      </c>
      <c r="D25" s="44">
        <v>12.364939276066263</v>
      </c>
      <c r="F25" s="32"/>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row>
    <row r="26" spans="1:41">
      <c r="A26" s="2">
        <v>43738</v>
      </c>
      <c r="B26" s="43">
        <v>11.374110374011915</v>
      </c>
      <c r="C26" s="44">
        <v>6.56424261</v>
      </c>
      <c r="D26" s="44">
        <v>11.591268774011075</v>
      </c>
      <c r="F26" s="32"/>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row>
    <row r="27" spans="1:41">
      <c r="A27" s="2">
        <v>43830</v>
      </c>
      <c r="B27" s="43">
        <v>11.195200706631493</v>
      </c>
      <c r="C27" s="44">
        <v>5.7348009300000005</v>
      </c>
      <c r="D27" s="44">
        <v>11.457043837724312</v>
      </c>
      <c r="F27" s="32"/>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row>
    <row r="28" spans="1:41">
      <c r="A28" s="2">
        <v>43921</v>
      </c>
      <c r="B28" s="43">
        <v>3.8687115429663432</v>
      </c>
      <c r="C28" s="44">
        <v>1.29145862</v>
      </c>
      <c r="D28" s="44">
        <v>4.1921600143641591</v>
      </c>
      <c r="F28" s="32"/>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row>
    <row r="29" spans="1:41">
      <c r="A29" s="2">
        <v>44012</v>
      </c>
      <c r="B29" s="43">
        <v>6.2385760647928574</v>
      </c>
      <c r="C29" s="44">
        <v>0.49300984000000003</v>
      </c>
      <c r="D29" s="44">
        <v>6.4841451048811605</v>
      </c>
      <c r="F29" s="32"/>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row>
    <row r="30" spans="1:41">
      <c r="A30" s="2">
        <v>44104</v>
      </c>
      <c r="B30" s="43">
        <v>7.3791507797284357</v>
      </c>
      <c r="C30" s="44">
        <v>2.4850032300000002</v>
      </c>
      <c r="D30" s="44">
        <v>7.6259865035383028</v>
      </c>
      <c r="F30" s="32"/>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row>
    <row r="31" spans="1:41">
      <c r="A31" s="2">
        <v>44196</v>
      </c>
      <c r="B31" s="43">
        <v>7.9427891272348363</v>
      </c>
      <c r="C31" s="44">
        <v>1.94428</v>
      </c>
      <c r="D31" s="44">
        <v>8.2699091708386483</v>
      </c>
      <c r="F31" s="32"/>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row>
    <row r="32" spans="1:41">
      <c r="A32" s="2">
        <v>44286</v>
      </c>
      <c r="B32" s="43">
        <v>10.730928756331201</v>
      </c>
      <c r="C32" s="44">
        <v>7.6531660599999993</v>
      </c>
      <c r="D32" s="44">
        <v>11.337353323157307</v>
      </c>
      <c r="F32" s="32"/>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1:41">
      <c r="A33" s="2">
        <v>44377</v>
      </c>
      <c r="B33" s="43">
        <v>10.856939864224218</v>
      </c>
      <c r="C33" s="44">
        <v>7.3902340200000003</v>
      </c>
      <c r="D33" s="44">
        <v>11.509500701521933</v>
      </c>
      <c r="F33" s="32"/>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row>
    <row r="34" spans="1:41">
      <c r="A34" s="2">
        <v>44469</v>
      </c>
      <c r="B34" s="43">
        <v>10.783192302393829</v>
      </c>
      <c r="C34" s="44">
        <v>7.7096957699999997</v>
      </c>
      <c r="D34" s="44">
        <v>11.54003706068619</v>
      </c>
      <c r="F34" s="32"/>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row>
    <row r="35" spans="1:41">
      <c r="A35" s="2">
        <v>44561</v>
      </c>
      <c r="B35" s="43">
        <v>10.148995268317792</v>
      </c>
      <c r="C35" s="44">
        <v>7.3045296300000011</v>
      </c>
      <c r="D35" s="44">
        <v>11.352682034740578</v>
      </c>
      <c r="F35" s="32"/>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row>
    <row r="36" spans="1:41">
      <c r="A36" s="2">
        <v>44651</v>
      </c>
      <c r="B36" s="43">
        <v>10.028720438998805</v>
      </c>
      <c r="C36" s="44">
        <v>6.65094881</v>
      </c>
      <c r="D36" s="44">
        <v>11.676651770472018</v>
      </c>
      <c r="F36" s="32"/>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row>
    <row r="37" spans="1:41">
      <c r="A37" s="2">
        <v>44742</v>
      </c>
      <c r="B37" s="43">
        <v>8.5381973416062689</v>
      </c>
      <c r="C37" s="44">
        <v>7.8921950000000001</v>
      </c>
      <c r="D37" s="44">
        <v>10.401771869663474</v>
      </c>
      <c r="F37" s="32"/>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row>
    <row r="38" spans="1:41">
      <c r="F38" s="32"/>
      <c r="H38" s="41"/>
      <c r="I38" s="41"/>
      <c r="J38" s="41"/>
      <c r="K38" s="41"/>
      <c r="L38" s="41"/>
      <c r="M38" s="41"/>
    </row>
    <row r="39" spans="1:41">
      <c r="M39" s="40"/>
    </row>
    <row r="40" spans="1:41">
      <c r="M40" s="40"/>
    </row>
    <row r="41" spans="1:41">
      <c r="M41" s="40"/>
    </row>
    <row r="42" spans="1:41">
      <c r="M42" s="40"/>
    </row>
    <row r="43" spans="1:41">
      <c r="M43" s="4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1"/>
  <sheetViews>
    <sheetView workbookViewId="0">
      <selection activeCell="C17" sqref="C17"/>
    </sheetView>
  </sheetViews>
  <sheetFormatPr defaultRowHeight="14.4"/>
  <cols>
    <col min="1" max="1" width="10" customWidth="1"/>
    <col min="2" max="2" width="20.5546875" customWidth="1"/>
    <col min="3" max="3" width="28.5546875" bestFit="1" customWidth="1"/>
  </cols>
  <sheetData>
    <row r="1" spans="1:12">
      <c r="A1" s="1" t="s">
        <v>0</v>
      </c>
      <c r="B1" t="s">
        <v>112</v>
      </c>
    </row>
    <row r="2" spans="1:12">
      <c r="A2" s="1" t="s">
        <v>1</v>
      </c>
      <c r="B2" t="s">
        <v>4</v>
      </c>
    </row>
    <row r="3" spans="1:12">
      <c r="A3" s="1" t="s">
        <v>2</v>
      </c>
      <c r="B3" t="s">
        <v>9</v>
      </c>
    </row>
    <row r="4" spans="1:12">
      <c r="A4" s="1" t="s">
        <v>3</v>
      </c>
      <c r="B4" s="27" t="s">
        <v>46</v>
      </c>
    </row>
    <row r="7" spans="1:12">
      <c r="A7" s="3"/>
      <c r="B7" s="5" t="s">
        <v>29</v>
      </c>
      <c r="C7" s="5" t="s">
        <v>28</v>
      </c>
      <c r="D7" s="5" t="s">
        <v>7</v>
      </c>
    </row>
    <row r="8" spans="1:12">
      <c r="A8" s="2">
        <v>42094</v>
      </c>
      <c r="B8" s="29">
        <v>50.330974802496641</v>
      </c>
      <c r="C8" s="29">
        <v>50.95874828217989</v>
      </c>
      <c r="D8" s="29">
        <v>60.977220389999999</v>
      </c>
      <c r="F8" s="32"/>
      <c r="G8" s="41"/>
      <c r="H8" s="41"/>
      <c r="I8" s="41"/>
    </row>
    <row r="9" spans="1:12">
      <c r="A9" s="2">
        <v>42185</v>
      </c>
      <c r="B9" s="29">
        <v>51.951784214764928</v>
      </c>
      <c r="C9" s="29">
        <v>50.198525137506898</v>
      </c>
      <c r="D9" s="29">
        <v>59.306555930000002</v>
      </c>
      <c r="F9" s="32"/>
      <c r="G9" s="41"/>
      <c r="H9" s="41"/>
      <c r="I9" s="41"/>
      <c r="K9" s="41"/>
    </row>
    <row r="10" spans="1:12">
      <c r="A10" s="2">
        <v>42277</v>
      </c>
      <c r="B10" s="29">
        <v>52.006830081702091</v>
      </c>
      <c r="C10" s="29">
        <v>50.598941425503696</v>
      </c>
      <c r="D10" s="29">
        <v>59.935528120000001</v>
      </c>
      <c r="F10" s="32"/>
      <c r="G10" s="41"/>
      <c r="H10" s="41"/>
      <c r="I10" s="41"/>
      <c r="K10" s="41"/>
      <c r="L10" s="41"/>
    </row>
    <row r="11" spans="1:12">
      <c r="A11" s="2">
        <v>42369</v>
      </c>
      <c r="B11" s="29">
        <v>52.525594997600109</v>
      </c>
      <c r="C11" s="29">
        <v>51.112284004839204</v>
      </c>
      <c r="D11" s="29">
        <v>62.807720739999993</v>
      </c>
      <c r="F11" s="32"/>
      <c r="G11" s="41"/>
      <c r="H11" s="41"/>
      <c r="I11" s="41"/>
      <c r="K11" s="41"/>
      <c r="L11" s="41"/>
    </row>
    <row r="12" spans="1:12">
      <c r="A12" s="2">
        <v>42460</v>
      </c>
      <c r="B12" s="29">
        <v>56.356285582747326</v>
      </c>
      <c r="C12" s="29">
        <v>53.210123719203608</v>
      </c>
      <c r="D12" s="29">
        <v>65.996565630000006</v>
      </c>
      <c r="F12" s="32"/>
      <c r="G12" s="41"/>
      <c r="H12" s="41"/>
      <c r="I12" s="41"/>
      <c r="K12" s="41"/>
      <c r="L12" s="41"/>
    </row>
    <row r="13" spans="1:12">
      <c r="A13" s="2">
        <v>42551</v>
      </c>
      <c r="B13" s="9">
        <v>52.442004026260982</v>
      </c>
      <c r="C13" s="29">
        <v>53.332678672077627</v>
      </c>
      <c r="D13" s="29">
        <v>62.689661839999999</v>
      </c>
      <c r="F13" s="32"/>
      <c r="G13" s="41"/>
      <c r="H13" s="41"/>
      <c r="I13" s="41"/>
      <c r="K13" s="41"/>
      <c r="L13" s="41"/>
    </row>
    <row r="14" spans="1:12">
      <c r="A14" s="2">
        <v>42643</v>
      </c>
      <c r="B14" s="29">
        <v>51.682662508843748</v>
      </c>
      <c r="C14" s="29">
        <v>53.251636778863038</v>
      </c>
      <c r="D14" s="29">
        <v>63.030329180000003</v>
      </c>
      <c r="F14" s="32"/>
      <c r="G14" s="41"/>
      <c r="H14" s="41"/>
      <c r="I14" s="41"/>
      <c r="K14" s="41"/>
      <c r="L14" s="41"/>
    </row>
    <row r="15" spans="1:12">
      <c r="A15" s="2">
        <v>42735</v>
      </c>
      <c r="B15" s="29">
        <v>52.009240040212489</v>
      </c>
      <c r="C15" s="29">
        <v>53.122548039516133</v>
      </c>
      <c r="D15" s="29">
        <v>65.25961144</v>
      </c>
      <c r="F15" s="32"/>
      <c r="G15" s="41"/>
      <c r="H15" s="41"/>
      <c r="I15" s="41"/>
      <c r="K15" s="41"/>
      <c r="L15" s="41"/>
    </row>
    <row r="16" spans="1:12">
      <c r="A16" s="2">
        <v>42825</v>
      </c>
      <c r="B16" s="29">
        <v>50.438229766721307</v>
      </c>
      <c r="C16" s="29">
        <v>51.643034085509626</v>
      </c>
      <c r="D16" s="29">
        <v>63.895539499999998</v>
      </c>
      <c r="F16" s="32"/>
      <c r="G16" s="41"/>
      <c r="H16" s="41"/>
      <c r="I16" s="41"/>
      <c r="K16" s="41"/>
      <c r="L16" s="41"/>
    </row>
    <row r="17" spans="1:12">
      <c r="A17" s="2">
        <v>42916</v>
      </c>
      <c r="B17" s="29">
        <v>50.941583421560246</v>
      </c>
      <c r="C17" s="29">
        <v>51.267928934334442</v>
      </c>
      <c r="D17" s="29">
        <v>61.555518730000003</v>
      </c>
      <c r="F17" s="32"/>
      <c r="G17" s="41"/>
      <c r="H17" s="41"/>
      <c r="I17" s="41"/>
      <c r="K17" s="41"/>
      <c r="L17" s="41"/>
    </row>
    <row r="18" spans="1:12">
      <c r="A18" s="2">
        <v>43008</v>
      </c>
      <c r="B18" s="29">
        <v>50.589432021873094</v>
      </c>
      <c r="C18" s="29">
        <v>50.994621312591789</v>
      </c>
      <c r="D18" s="29">
        <v>61.706182119999994</v>
      </c>
      <c r="F18" s="32"/>
      <c r="G18" s="41"/>
      <c r="H18" s="41"/>
      <c r="I18" s="41"/>
      <c r="K18" s="41"/>
      <c r="L18" s="41"/>
    </row>
    <row r="19" spans="1:12">
      <c r="A19" s="2">
        <v>43100</v>
      </c>
      <c r="B19" s="29">
        <v>51.490374693327837</v>
      </c>
      <c r="C19" s="29">
        <v>50.86490497587063</v>
      </c>
      <c r="D19" s="29">
        <v>63.351302699999998</v>
      </c>
      <c r="F19" s="32"/>
      <c r="G19" s="41"/>
      <c r="H19" s="41"/>
      <c r="I19" s="41"/>
      <c r="K19" s="41"/>
      <c r="L19" s="41"/>
    </row>
    <row r="20" spans="1:12">
      <c r="A20" s="2">
        <v>43190</v>
      </c>
      <c r="B20" s="29">
        <v>50.794756442424685</v>
      </c>
      <c r="C20" s="29">
        <v>50.95403664479646</v>
      </c>
      <c r="D20" s="29">
        <v>65.006623149999996</v>
      </c>
      <c r="F20" s="32"/>
      <c r="G20" s="41"/>
      <c r="H20" s="41"/>
      <c r="I20" s="41"/>
      <c r="K20" s="41"/>
      <c r="L20" s="41"/>
    </row>
    <row r="21" spans="1:12">
      <c r="A21" s="2">
        <v>43281</v>
      </c>
      <c r="B21" s="29">
        <v>49.725777986914693</v>
      </c>
      <c r="C21" s="29">
        <v>50.650085286135081</v>
      </c>
      <c r="D21" s="29">
        <v>63.73910103</v>
      </c>
      <c r="F21" s="32"/>
      <c r="G21" s="41"/>
      <c r="H21" s="41"/>
      <c r="I21" s="41"/>
      <c r="K21" s="41"/>
      <c r="L21" s="41"/>
    </row>
    <row r="22" spans="1:12">
      <c r="A22" s="2">
        <v>43373</v>
      </c>
      <c r="B22" s="29">
        <v>50.226509141758683</v>
      </c>
      <c r="C22" s="29">
        <v>50.559354566106478</v>
      </c>
      <c r="D22" s="29">
        <v>63.30515535</v>
      </c>
      <c r="F22" s="32"/>
      <c r="G22" s="41"/>
      <c r="H22" s="41"/>
      <c r="I22" s="41"/>
      <c r="K22" s="41"/>
      <c r="L22" s="41"/>
    </row>
    <row r="23" spans="1:12">
      <c r="A23" s="2">
        <v>43465</v>
      </c>
      <c r="B23" s="29">
        <v>51.238467184378045</v>
      </c>
      <c r="C23" s="29">
        <v>50.496377688869025</v>
      </c>
      <c r="D23" s="29">
        <v>64.465958020000002</v>
      </c>
      <c r="F23" s="32"/>
      <c r="G23" s="41"/>
      <c r="H23" s="41"/>
      <c r="I23" s="41"/>
      <c r="K23" s="41"/>
      <c r="L23" s="41"/>
    </row>
    <row r="24" spans="1:12">
      <c r="A24" s="2">
        <v>43555</v>
      </c>
      <c r="B24" s="29">
        <v>47.729115898537309</v>
      </c>
      <c r="C24" s="29">
        <v>49.729967552897186</v>
      </c>
      <c r="D24" s="29">
        <v>66.341579870000004</v>
      </c>
      <c r="F24" s="32"/>
      <c r="G24" s="41"/>
      <c r="H24" s="41"/>
      <c r="I24" s="41"/>
      <c r="K24" s="41"/>
      <c r="L24" s="41"/>
    </row>
    <row r="25" spans="1:12">
      <c r="A25" s="2">
        <v>43646</v>
      </c>
      <c r="B25" s="29">
        <v>49.484164597620101</v>
      </c>
      <c r="C25" s="29">
        <v>49.669564205573536</v>
      </c>
      <c r="D25" s="29">
        <v>64.10522576999999</v>
      </c>
      <c r="F25" s="32"/>
      <c r="G25" s="41"/>
      <c r="H25" s="41"/>
      <c r="I25" s="41"/>
      <c r="K25" s="41"/>
      <c r="L25" s="41"/>
    </row>
    <row r="26" spans="1:12">
      <c r="A26" s="2">
        <v>43738</v>
      </c>
      <c r="B26" s="29">
        <v>50.826402698182825</v>
      </c>
      <c r="C26" s="29">
        <v>49.819537594679566</v>
      </c>
      <c r="D26" s="29">
        <v>63.302078170000001</v>
      </c>
      <c r="F26" s="32"/>
      <c r="G26" s="41"/>
      <c r="H26" s="41"/>
      <c r="I26" s="41"/>
      <c r="K26" s="41"/>
      <c r="L26" s="41"/>
    </row>
    <row r="27" spans="1:12">
      <c r="A27" s="2">
        <v>43830</v>
      </c>
      <c r="B27" s="29">
        <v>51.172141999049749</v>
      </c>
      <c r="C27" s="29">
        <v>49.802956298347496</v>
      </c>
      <c r="D27" s="29">
        <v>63.97961609</v>
      </c>
      <c r="F27" s="32"/>
      <c r="G27" s="41"/>
      <c r="H27" s="41"/>
      <c r="I27" s="41"/>
      <c r="K27" s="41"/>
      <c r="L27" s="41"/>
    </row>
    <row r="28" spans="1:12">
      <c r="A28" s="2">
        <v>43921</v>
      </c>
      <c r="B28" s="29">
        <v>60.895685719556546</v>
      </c>
      <c r="C28" s="29">
        <v>53.094598753602305</v>
      </c>
      <c r="D28" s="29">
        <v>71.722820970000001</v>
      </c>
      <c r="F28" s="32"/>
      <c r="G28" s="41"/>
      <c r="H28" s="41"/>
      <c r="I28" s="41"/>
      <c r="K28" s="41"/>
      <c r="L28" s="41"/>
    </row>
    <row r="29" spans="1:12">
      <c r="A29" s="2">
        <v>44012</v>
      </c>
      <c r="B29" s="29">
        <v>54.298055337924147</v>
      </c>
      <c r="C29" s="29">
        <v>54.298071438678321</v>
      </c>
      <c r="D29" s="29">
        <v>66.637505900000008</v>
      </c>
      <c r="F29" s="32"/>
      <c r="G29" s="41"/>
      <c r="H29" s="41"/>
      <c r="I29" s="41"/>
      <c r="K29" s="41"/>
      <c r="L29" s="41"/>
    </row>
    <row r="30" spans="1:12">
      <c r="A30" s="2">
        <v>44104</v>
      </c>
      <c r="B30" s="29">
        <v>52.970918324255102</v>
      </c>
      <c r="C30" s="29">
        <v>54.834200345196386</v>
      </c>
      <c r="D30" s="29">
        <v>64.704953230000001</v>
      </c>
      <c r="F30" s="32"/>
      <c r="G30" s="41"/>
      <c r="H30" s="41"/>
      <c r="I30" s="41"/>
      <c r="K30" s="41"/>
      <c r="L30" s="41"/>
    </row>
    <row r="31" spans="1:12">
      <c r="A31" s="2">
        <v>44196</v>
      </c>
      <c r="B31" s="29">
        <v>52.664215841590021</v>
      </c>
      <c r="C31" s="29">
        <v>55.207218805831452</v>
      </c>
      <c r="D31" s="29">
        <v>65.219979940000002</v>
      </c>
      <c r="F31" s="32"/>
      <c r="G31" s="41"/>
      <c r="H31" s="41"/>
      <c r="I31" s="41"/>
      <c r="K31" s="41"/>
      <c r="L31" s="41"/>
    </row>
    <row r="32" spans="1:12">
      <c r="A32" s="2">
        <v>44286</v>
      </c>
      <c r="B32" s="29">
        <v>49.022827928479821</v>
      </c>
      <c r="C32" s="29">
        <v>52.239004358062267</v>
      </c>
      <c r="D32" s="29">
        <v>63.555011329999999</v>
      </c>
      <c r="F32" s="32"/>
      <c r="G32" s="41"/>
      <c r="H32" s="41"/>
      <c r="I32" s="41"/>
      <c r="K32" s="41"/>
      <c r="L32" s="41"/>
    </row>
    <row r="33" spans="1:12">
      <c r="A33" s="2">
        <v>44377</v>
      </c>
      <c r="B33" s="29">
        <v>48.90280980480793</v>
      </c>
      <c r="C33" s="29">
        <v>50.890192974783218</v>
      </c>
      <c r="D33" s="29">
        <v>63.984188549999999</v>
      </c>
      <c r="F33" s="32"/>
      <c r="G33" s="41"/>
      <c r="H33" s="41"/>
      <c r="I33" s="41"/>
      <c r="K33" s="41"/>
      <c r="L33" s="41"/>
    </row>
    <row r="34" spans="1:12">
      <c r="A34" s="2">
        <v>44469</v>
      </c>
      <c r="B34" s="29">
        <v>48.649357169218106</v>
      </c>
      <c r="C34" s="29">
        <v>49.809802686023971</v>
      </c>
      <c r="D34" s="29">
        <v>62.735993199999996</v>
      </c>
      <c r="F34" s="32"/>
      <c r="G34" s="41"/>
      <c r="H34" s="41"/>
      <c r="I34" s="41"/>
      <c r="K34" s="41"/>
      <c r="L34" s="41"/>
    </row>
    <row r="35" spans="1:12">
      <c r="A35" s="2">
        <v>44561</v>
      </c>
      <c r="B35" s="29">
        <v>49.951772460459289</v>
      </c>
      <c r="C35" s="29">
        <v>49.13169184074129</v>
      </c>
      <c r="D35" s="29">
        <v>63.335340439999996</v>
      </c>
      <c r="F35" s="32"/>
      <c r="G35" s="41"/>
      <c r="H35" s="41"/>
      <c r="I35" s="41"/>
      <c r="K35" s="41"/>
      <c r="L35" s="41"/>
    </row>
    <row r="36" spans="1:12">
      <c r="A36" s="2">
        <v>44651</v>
      </c>
      <c r="B36" s="29">
        <v>49.634615768797367</v>
      </c>
      <c r="C36" s="29">
        <v>49.284638800820673</v>
      </c>
      <c r="D36" s="29">
        <v>63.180797600000005</v>
      </c>
      <c r="F36" s="32"/>
      <c r="G36" s="41"/>
      <c r="H36" s="41"/>
      <c r="I36" s="41"/>
      <c r="K36" s="41"/>
      <c r="L36" s="41"/>
    </row>
    <row r="37" spans="1:12">
      <c r="A37" s="2">
        <v>44742</v>
      </c>
      <c r="B37" s="29">
        <v>52.330346482847531</v>
      </c>
      <c r="C37" s="29">
        <v>50.14152297033057</v>
      </c>
      <c r="D37" s="29">
        <v>61.391007330000001</v>
      </c>
      <c r="F37" s="32"/>
      <c r="G37" s="41"/>
      <c r="H37" s="41"/>
      <c r="I37" s="41"/>
      <c r="K37" s="41"/>
      <c r="L37" s="41"/>
    </row>
    <row r="38" spans="1:12">
      <c r="G38" s="41"/>
      <c r="H38" s="41"/>
      <c r="I38" s="41"/>
    </row>
    <row r="39" spans="1:12">
      <c r="G39" s="41"/>
      <c r="H39" s="41"/>
      <c r="I39" s="41"/>
    </row>
    <row r="40" spans="1:12">
      <c r="G40" s="41"/>
      <c r="H40" s="41"/>
      <c r="I40" s="41"/>
    </row>
    <row r="41" spans="1:12">
      <c r="G41" s="41"/>
      <c r="H41" s="41"/>
      <c r="I41" s="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34</vt:i4>
      </vt:variant>
      <vt:variant>
        <vt:lpstr>Diagram</vt:lpstr>
      </vt:variant>
      <vt:variant>
        <vt:i4>32</vt:i4>
      </vt:variant>
    </vt:vector>
  </HeadingPairs>
  <TitlesOfParts>
    <vt:vector size="66" baseType="lpstr">
      <vt:lpstr>1.</vt:lpstr>
      <vt:lpstr>2.</vt:lpstr>
      <vt:lpstr>3.</vt:lpstr>
      <vt:lpstr>4.</vt:lpstr>
      <vt:lpstr>5.</vt:lpstr>
      <vt:lpstr>6.</vt:lpstr>
      <vt:lpstr>D6.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32.</vt:lpstr>
      <vt:lpstr>D1.</vt:lpstr>
      <vt:lpstr>D2.</vt:lpstr>
      <vt:lpstr>D3.</vt:lpstr>
      <vt:lpstr>D4.</vt:lpstr>
      <vt:lpstr>D5.</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2022-10-26T11:22:28Z</dcterms:created>
  <dcterms:modified xsi:type="dcterms:W3CDTF">2022-10-26T11:22:53Z</dcterms:modified>
</cp:coreProperties>
</file>