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/>
  <bookViews>
    <workbookView xWindow="-15" yWindow="-15" windowWidth="14520" windowHeight="8745" tabRatio="944"/>
  </bookViews>
  <sheets>
    <sheet name="Försättsblad" sheetId="94" r:id="rId1"/>
    <sheet name="A. Villkorad återbäring" sheetId="86" r:id="rId2"/>
    <sheet name="B-G. Finansiella risker" sheetId="84" r:id="rId3"/>
    <sheet name="H. Driftskostnadsrisk" sheetId="85" r:id="rId4"/>
    <sheet name="I. Försäkringsrisker, trad förs" sheetId="82" r:id="rId5"/>
    <sheet name="J. Försäkringsrisker, fondförs" sheetId="93" r:id="rId6"/>
    <sheet name="Totalbehov" sheetId="90" r:id="rId7"/>
  </sheets>
  <definedNames>
    <definedName name="_AMO_UniqueIdentifier" hidden="1">"'6dc33e90-872f-4d22-b035-d679d33a41c7'"</definedName>
    <definedName name="Blankett">#REF!</definedName>
    <definedName name="Element_nr">#REF!</definedName>
    <definedName name="gåtillkom" localSheetId="1">'A. Villkorad återbäring'!gåtillkom</definedName>
    <definedName name="gåtillkom" localSheetId="0">Försättsblad!gåtillkom</definedName>
    <definedName name="gåtillkom" localSheetId="3">'H. Driftskostnadsrisk'!gåtillkom</definedName>
    <definedName name="gåtillkom" localSheetId="5">'J. Försäkringsrisker, fondförs'!gåtillkom</definedName>
    <definedName name="gåtillkom">[0]!gåtillkom</definedName>
    <definedName name="gåtilsid1" localSheetId="1">'A. Villkorad återbäring'!gåtilsid1</definedName>
    <definedName name="gåtilsid1" localSheetId="0">Försättsblad!gåtilsid1</definedName>
    <definedName name="gåtilsid1" localSheetId="3">'H. Driftskostnadsrisk'!gåtilsid1</definedName>
    <definedName name="gåtilsid1" localSheetId="5">'J. Försäkringsrisker, fondförs'!gåtilsid1</definedName>
    <definedName name="gåtilsid1">[0]!gåtilsid1</definedName>
    <definedName name="Kontrollkolumn">#REF!</definedName>
    <definedName name="Modul1.gåtillkom" localSheetId="1">'A. Villkorad återbäring'!Modul1.gåtillkom</definedName>
    <definedName name="Modul1.gåtillkom" localSheetId="0">Försättsblad!Modul1.gåtillkom</definedName>
    <definedName name="Modul1.gåtillkom" localSheetId="3">'H. Driftskostnadsrisk'!Modul1.gåtillkom</definedName>
    <definedName name="Modul1.gåtillkom" localSheetId="5">'J. Försäkringsrisker, fondförs'!Modul1.gåtillkom</definedName>
    <definedName name="Modul1.gåtillkom">[0]!Modul1.gåtillkom</definedName>
    <definedName name="Rapporthuvud">#REF!</definedName>
    <definedName name="starta" localSheetId="1">'A. Villkorad återbäring'!starta</definedName>
    <definedName name="starta" localSheetId="0">Försättsblad!starta</definedName>
    <definedName name="starta" localSheetId="3">'H. Driftskostnadsrisk'!starta</definedName>
    <definedName name="starta" localSheetId="5">'J. Försäkringsrisker, fondförs'!starta</definedName>
    <definedName name="starta">[0]!starta</definedName>
    <definedName name="_xlnm.Print_Area" localSheetId="1">'A. Villkorad återbäring'!$A$1:$I$49</definedName>
    <definedName name="_xlnm.Print_Area" localSheetId="2">'B-G. Finansiella risker'!$A$1:$I$184</definedName>
    <definedName name="_xlnm.Print_Area" localSheetId="0">Försättsblad!$A$1:$J$45</definedName>
    <definedName name="_xlnm.Print_Area" localSheetId="4">'I. Försäkringsrisker, trad förs'!$A$1:$I$33</definedName>
    <definedName name="_xlnm.Print_Titles" localSheetId="2">'B-G. Finansiella risker'!$1:$11</definedName>
    <definedName name="Version">#REF!</definedName>
  </definedNames>
  <calcPr calcId="145621"/>
</workbook>
</file>

<file path=xl/calcChain.xml><?xml version="1.0" encoding="utf-8"?>
<calcChain xmlns="http://schemas.openxmlformats.org/spreadsheetml/2006/main">
  <c r="G123" i="84" l="1"/>
  <c r="E123" i="84"/>
  <c r="G110" i="84"/>
  <c r="E110" i="84"/>
  <c r="G97" i="84"/>
  <c r="E97" i="84"/>
  <c r="G84" i="84"/>
  <c r="E84" i="84"/>
  <c r="I32" i="82" l="1"/>
  <c r="C34" i="90" l="1" a="1"/>
  <c r="C34" i="90" s="1"/>
  <c r="I110" i="84" l="1"/>
  <c r="I123" i="84"/>
  <c r="I160" i="84"/>
  <c r="C18" i="90" s="1"/>
  <c r="I164" i="84"/>
  <c r="I167" i="84"/>
  <c r="C19" i="90" s="1"/>
  <c r="G148" i="84"/>
  <c r="I19" i="84"/>
  <c r="I25" i="93"/>
  <c r="I20" i="93"/>
  <c r="I30" i="93"/>
  <c r="C24" i="90"/>
  <c r="C10" i="90"/>
  <c r="C11" i="90"/>
  <c r="C12" i="90"/>
  <c r="C13" i="90"/>
  <c r="C14" i="90"/>
  <c r="K17" i="90"/>
  <c r="J17" i="90"/>
  <c r="I17" i="90"/>
  <c r="H17" i="90"/>
  <c r="J16" i="90"/>
  <c r="I16" i="90"/>
  <c r="I15" i="90"/>
  <c r="H16" i="90"/>
  <c r="H15" i="90"/>
  <c r="H14" i="90"/>
  <c r="I68" i="84"/>
  <c r="I61" i="84"/>
  <c r="I16" i="85"/>
  <c r="C20" i="90" s="1"/>
  <c r="I97" i="84"/>
  <c r="E45" i="84"/>
  <c r="E37" i="84"/>
  <c r="G37" i="84"/>
  <c r="I36" i="84"/>
  <c r="I34" i="84"/>
  <c r="I33" i="84"/>
  <c r="I32" i="84"/>
  <c r="I133" i="84"/>
  <c r="I136" i="84" s="1"/>
  <c r="C17" i="90" s="1"/>
  <c r="I20" i="82"/>
  <c r="C21" i="90" s="1"/>
  <c r="C23" i="90"/>
  <c r="I25" i="82"/>
  <c r="C22" i="90" s="1"/>
  <c r="E40" i="90"/>
  <c r="C7" i="90"/>
  <c r="C8" i="90"/>
  <c r="C9" i="90"/>
  <c r="I70" i="84" l="1"/>
  <c r="I37" i="84"/>
  <c r="I84" i="84"/>
  <c r="C28" i="90"/>
  <c r="C27" i="90"/>
  <c r="C30" i="90"/>
  <c r="C29" i="90"/>
  <c r="I129" i="84" l="1"/>
  <c r="C15" i="90" s="1"/>
  <c r="C16" i="90"/>
  <c r="C33" i="90" l="1" a="1"/>
  <c r="C33" i="90" s="1"/>
  <c r="C35" i="90" s="1"/>
  <c r="C32" i="90"/>
  <c r="C36" i="90" l="1"/>
  <c r="D15" i="90" s="1"/>
  <c r="E15" i="90" s="1"/>
  <c r="D24" i="90"/>
  <c r="E24" i="90" s="1"/>
  <c r="D16" i="90"/>
  <c r="D20" i="90"/>
  <c r="E20" i="90" s="1"/>
  <c r="D19" i="90"/>
  <c r="E19" i="90" s="1"/>
  <c r="D21" i="90"/>
  <c r="E21" i="90" s="1"/>
  <c r="D7" i="90"/>
  <c r="E7" i="90" s="1"/>
  <c r="D12" i="90" l="1"/>
  <c r="E12" i="90" s="1"/>
  <c r="D10" i="90"/>
  <c r="E10" i="90" s="1"/>
  <c r="D17" i="90"/>
  <c r="E17" i="90" s="1"/>
  <c r="D22" i="90"/>
  <c r="E22" i="90" s="1"/>
  <c r="D14" i="90"/>
  <c r="E14" i="90" s="1"/>
  <c r="D18" i="90"/>
  <c r="E18" i="90" s="1"/>
  <c r="D8" i="90"/>
  <c r="E8" i="90" s="1"/>
  <c r="D13" i="90"/>
  <c r="E13" i="90" s="1"/>
  <c r="D23" i="90"/>
  <c r="E23" i="90" s="1"/>
  <c r="D9" i="90"/>
  <c r="E9" i="90" s="1"/>
  <c r="D11" i="90"/>
  <c r="E11" i="90" s="1"/>
  <c r="E16" i="90" l="1"/>
  <c r="E39" i="90" s="1"/>
  <c r="E41" i="90" s="1"/>
  <c r="E43" i="90" s="1"/>
</calcChain>
</file>

<file path=xl/sharedStrings.xml><?xml version="1.0" encoding="utf-8"?>
<sst xmlns="http://schemas.openxmlformats.org/spreadsheetml/2006/main" count="494" uniqueCount="323">
  <si>
    <t>INSTITUT</t>
  </si>
  <si>
    <t>INSTITUTNUMMER</t>
  </si>
  <si>
    <t>HANDLÄGGARE</t>
  </si>
  <si>
    <t>TELEFONNUMMER</t>
  </si>
  <si>
    <t>ORG.NUMMER</t>
  </si>
  <si>
    <t>Belopp anges i tkr utan decimaler</t>
  </si>
  <si>
    <t>KOMMENTAR (max 2000 tecken)</t>
  </si>
  <si>
    <t>E-POSTADRESS</t>
  </si>
  <si>
    <t>B1</t>
  </si>
  <si>
    <t>B2</t>
  </si>
  <si>
    <t>B3</t>
  </si>
  <si>
    <t>B4</t>
  </si>
  <si>
    <t>Dotterföretag</t>
  </si>
  <si>
    <t>Summa tillgångar</t>
  </si>
  <si>
    <t>Obeskattade reserver</t>
  </si>
  <si>
    <t>Efterställda skulder</t>
  </si>
  <si>
    <t>Stresstest</t>
  </si>
  <si>
    <t>Aktierelaterade instrument</t>
  </si>
  <si>
    <t>Summa</t>
  </si>
  <si>
    <t>Tillgångar med kreditrisk</t>
  </si>
  <si>
    <t>Aktier och andelar</t>
  </si>
  <si>
    <t>Räntenedgång (fall)</t>
  </si>
  <si>
    <t>Övrig information</t>
  </si>
  <si>
    <t>- nominell ränterisk i SEK</t>
  </si>
  <si>
    <t>- realränterisk i SEK</t>
  </si>
  <si>
    <t>- ränterisk i EURO</t>
  </si>
  <si>
    <t xml:space="preserve">- ränterisk i annan </t>
  </si>
  <si>
    <t xml:space="preserve">  utländsk valuta</t>
  </si>
  <si>
    <t>i intresseföretag</t>
  </si>
  <si>
    <t xml:space="preserve">Aktier och andelar </t>
  </si>
  <si>
    <t>Aktier och andelar i dotter-</t>
  </si>
  <si>
    <t>företag vars risker tas upp</t>
  </si>
  <si>
    <t>under respektive risk</t>
  </si>
  <si>
    <t>i koncernföretag</t>
  </si>
  <si>
    <t xml:space="preserve">Övriga aktier och andelar </t>
  </si>
  <si>
    <t>- ränterisk i annan utländsk valuta</t>
  </si>
  <si>
    <t>Genomsnittlig duration på</t>
  </si>
  <si>
    <t>Nettoposition i samtliga</t>
  </si>
  <si>
    <t>valutor (+/-)</t>
  </si>
  <si>
    <t xml:space="preserve">Tillgångar (netto) med ränterisk till </t>
  </si>
  <si>
    <t>verkligt värde med:</t>
  </si>
  <si>
    <t>Institut</t>
  </si>
  <si>
    <t>Fastigheter till verkligt värde</t>
  </si>
  <si>
    <t>Andra tillgångar som inte stresstestas i mätningen</t>
  </si>
  <si>
    <t>Skulder och andra avsättningar som inte stresstestas i mätningen</t>
  </si>
  <si>
    <t>FINANSIELLA RISKER</t>
  </si>
  <si>
    <t>Dödlighetsrisk</t>
  </si>
  <si>
    <t>Sjuklighetsrisk</t>
  </si>
  <si>
    <t>Annullationsrisk</t>
  </si>
  <si>
    <t>Årliga fasta kostnader</t>
  </si>
  <si>
    <t>DRIFTSKOSTNADSRISK</t>
  </si>
  <si>
    <t>PERIOD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</si>
  <si>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</si>
  <si>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</si>
  <si>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</si>
  <si>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</si>
  <si>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</si>
  <si>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</si>
  <si>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</si>
  <si>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</si>
  <si>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</si>
  <si>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</si>
  <si>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</si>
  <si>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</si>
  <si>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</si>
  <si>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D16</t>
  </si>
  <si>
    <t>D17</t>
  </si>
  <si>
    <t>D14</t>
  </si>
  <si>
    <t>D15</t>
  </si>
  <si>
    <t>D18</t>
  </si>
  <si>
    <t>D19</t>
  </si>
  <si>
    <t>Dödlighetsökning</t>
  </si>
  <si>
    <t>Dödlighetsminskning</t>
  </si>
  <si>
    <t>Fordran på försäkringstagare och försäljare</t>
  </si>
  <si>
    <t>VILLKORAD ÅTERBÄRING</t>
  </si>
  <si>
    <t>E1</t>
  </si>
  <si>
    <t>E2</t>
  </si>
  <si>
    <t>Räntetillgång SEK nom</t>
  </si>
  <si>
    <t>Räntetillgång SEK real</t>
  </si>
  <si>
    <t>Räntetillgång EURO</t>
  </si>
  <si>
    <t>Räntetillgång annan valuta</t>
  </si>
  <si>
    <t>Avsättning SEK nom</t>
  </si>
  <si>
    <t>Avsättning SEK real</t>
  </si>
  <si>
    <t>Avsättning EURO</t>
  </si>
  <si>
    <t>Avsättning annan valuta</t>
  </si>
  <si>
    <t>Aktier</t>
  </si>
  <si>
    <t>Fastigheter</t>
  </si>
  <si>
    <t>Kredit</t>
  </si>
  <si>
    <t>Valuta</t>
  </si>
  <si>
    <t>Dödlighet</t>
  </si>
  <si>
    <t>Sjuklighet</t>
  </si>
  <si>
    <t>Annullation</t>
  </si>
  <si>
    <t>I1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</si>
  <si>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</si>
  <si>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</si>
  <si>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</si>
  <si>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</si>
  <si>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</si>
  <si>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</si>
  <si>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</si>
  <si>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</si>
  <si>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</si>
  <si>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</si>
  <si>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I12</t>
  </si>
  <si>
    <t>Risker</t>
  </si>
  <si>
    <t>Driftskostnad</t>
  </si>
  <si>
    <t>brutto</t>
  </si>
  <si>
    <t>SEK nom</t>
  </si>
  <si>
    <t>SEK real</t>
  </si>
  <si>
    <t>EUR</t>
  </si>
  <si>
    <t>Annan ränta</t>
  </si>
  <si>
    <t>Reduktionsfaktor</t>
  </si>
  <si>
    <t>Kapitalbuffert (+)</t>
  </si>
  <si>
    <t>Överskott / underskott (+/-)</t>
  </si>
  <si>
    <t>Rött ljus ?</t>
  </si>
  <si>
    <t>I13</t>
  </si>
  <si>
    <t>I14</t>
  </si>
  <si>
    <t>I15</t>
  </si>
  <si>
    <t>I.</t>
  </si>
  <si>
    <t>B5</t>
  </si>
  <si>
    <t>B6</t>
  </si>
  <si>
    <t>B7</t>
  </si>
  <si>
    <t>B8</t>
  </si>
  <si>
    <t>B9</t>
  </si>
  <si>
    <t>B10</t>
  </si>
  <si>
    <t>B11</t>
  </si>
  <si>
    <t>C. Ränterisk</t>
  </si>
  <si>
    <t>C1</t>
  </si>
  <si>
    <t>C2</t>
  </si>
  <si>
    <t>C3</t>
  </si>
  <si>
    <t>C4</t>
  </si>
  <si>
    <t>C5</t>
  </si>
  <si>
    <t>Summa (C1:C4)</t>
  </si>
  <si>
    <t>C6</t>
  </si>
  <si>
    <t>C7</t>
  </si>
  <si>
    <t>C8</t>
  </si>
  <si>
    <t>C9</t>
  </si>
  <si>
    <t>C10</t>
  </si>
  <si>
    <t>Summa (C6:C9)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</si>
  <si>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</si>
  <si>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</si>
  <si>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</si>
  <si>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</si>
  <si>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</si>
  <si>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</si>
  <si>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</si>
  <si>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</si>
  <si>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</si>
  <si>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</si>
  <si>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</si>
  <si>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</si>
  <si>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</si>
  <si>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D. Aktiekursrisk</t>
  </si>
  <si>
    <t>Summa (D1:D5)</t>
  </si>
  <si>
    <t>Summa (D7:D11)</t>
  </si>
  <si>
    <t>E. Fastighetsprisrisk</t>
  </si>
  <si>
    <t>F. Kreditrisk</t>
  </si>
  <si>
    <t>F1</t>
  </si>
  <si>
    <t>F2</t>
  </si>
  <si>
    <t>F3</t>
  </si>
  <si>
    <t>G. Valutarisk</t>
  </si>
  <si>
    <t>G1</t>
  </si>
  <si>
    <t>G2</t>
  </si>
  <si>
    <t>G3</t>
  </si>
  <si>
    <t>G4</t>
  </si>
  <si>
    <t>J.</t>
  </si>
  <si>
    <t>J1</t>
  </si>
  <si>
    <t>J2</t>
  </si>
  <si>
    <t>J3</t>
  </si>
  <si>
    <t>J4</t>
  </si>
  <si>
    <t>J5</t>
  </si>
  <si>
    <t>J6</t>
  </si>
  <si>
    <t>J7</t>
  </si>
  <si>
    <t>J8</t>
  </si>
  <si>
    <t>J9</t>
  </si>
  <si>
    <t>J10</t>
  </si>
  <si>
    <t>J11</t>
  </si>
  <si>
    <t>J12</t>
  </si>
  <si>
    <t>J13</t>
  </si>
  <si>
    <t>A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</si>
  <si>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</si>
  <si>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</si>
  <si>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</si>
  <si>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</si>
  <si>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</si>
  <si>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</si>
  <si>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</si>
  <si>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</si>
  <si>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</si>
  <si>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</si>
  <si>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</si>
  <si>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</si>
  <si>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</si>
  <si>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</si>
  <si>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</si>
  <si>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</si>
  <si>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</si>
  <si>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</si>
  <si>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</si>
  <si>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</si>
  <si>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H.</t>
  </si>
  <si>
    <t>H1</t>
  </si>
  <si>
    <t>H2</t>
  </si>
  <si>
    <t>H3</t>
  </si>
  <si>
    <t>H4</t>
  </si>
  <si>
    <t>minst fördelaktigt för företaget (markera med X):</t>
  </si>
  <si>
    <t>A.</t>
  </si>
  <si>
    <t>INNEHÅLLSFÖRTECKNING</t>
  </si>
  <si>
    <t>Villkorad återbäring</t>
  </si>
  <si>
    <t>Finansiella risker</t>
  </si>
  <si>
    <t xml:space="preserve">B   </t>
  </si>
  <si>
    <t>Balansräkning</t>
  </si>
  <si>
    <t>C</t>
  </si>
  <si>
    <t>Ränterisk</t>
  </si>
  <si>
    <t>D</t>
  </si>
  <si>
    <t>Aktiekursrisk</t>
  </si>
  <si>
    <t>E</t>
  </si>
  <si>
    <t>Fastighetsprisrisk</t>
  </si>
  <si>
    <t>F</t>
  </si>
  <si>
    <t>Kreditrisk</t>
  </si>
  <si>
    <t>G</t>
  </si>
  <si>
    <t>Valutarisk</t>
  </si>
  <si>
    <t>H</t>
  </si>
  <si>
    <t>Driftskostnadsrisk</t>
  </si>
  <si>
    <t>I</t>
  </si>
  <si>
    <t>J</t>
  </si>
  <si>
    <t>Specifikation av tillgångar, skulder och avsättningar samt</t>
  </si>
  <si>
    <t xml:space="preserve"> villkorad återbäring (VÅB) som inte stresstestas i mätningen</t>
  </si>
  <si>
    <t xml:space="preserve">Fondförsäkringstillgångar och tillgångar avseende VÅB för depåförsäkring </t>
  </si>
  <si>
    <t>Fondförsäkringsåtaganden och VÅB för depåförsäkring</t>
  </si>
  <si>
    <t>Summa skulder, avsättningar &amp; EK (B4:B8)</t>
  </si>
  <si>
    <t>Rörelserisk</t>
  </si>
  <si>
    <t>Nuvärde av framtida vinster enligt väntevärdesriktig skattning</t>
  </si>
  <si>
    <t>Nuvärde av framtida vinster efter anvisad stress</t>
  </si>
  <si>
    <t>Fastighetsrisk</t>
  </si>
  <si>
    <t>Korrelationer mellan finansiella risker</t>
  </si>
  <si>
    <t>Vridning av räntekurvan</t>
  </si>
  <si>
    <t xml:space="preserve">tillgångar med kreditrisk (år), </t>
  </si>
  <si>
    <t>AAA</t>
  </si>
  <si>
    <t>AA</t>
  </si>
  <si>
    <t>BBB</t>
  </si>
  <si>
    <t>BB</t>
  </si>
  <si>
    <t>B</t>
  </si>
  <si>
    <t>NR</t>
  </si>
  <si>
    <t>Institut och dotterföretag</t>
  </si>
  <si>
    <t>Stressfaktorer</t>
  </si>
  <si>
    <t>Aktier, andelar och aktierelaterade instrument till verkligt värde</t>
  </si>
  <si>
    <t>Utvecklade marknader</t>
  </si>
  <si>
    <t>Tillväxtmarknader</t>
  </si>
  <si>
    <t>Onoterade aktier och innehav i alternativa tillgångsslag</t>
  </si>
  <si>
    <t>D20</t>
  </si>
  <si>
    <t>D21</t>
  </si>
  <si>
    <t>D22</t>
  </si>
  <si>
    <t>D23</t>
  </si>
  <si>
    <t>D24</t>
  </si>
  <si>
    <t>D25</t>
  </si>
  <si>
    <t>B. Balansräkning</t>
  </si>
  <si>
    <t>Absolut stress</t>
  </si>
  <si>
    <t>Relativ stress</t>
  </si>
  <si>
    <t>C24</t>
  </si>
  <si>
    <t>C25</t>
  </si>
  <si>
    <t>till verkligt värde, uppdelade på kreditbetyg</t>
  </si>
  <si>
    <t>Summa (D13:D17)</t>
  </si>
  <si>
    <t>Summa (D19:D23)</t>
  </si>
  <si>
    <t xml:space="preserve">Dödlighetsrisk beräknas enligt det alternativ som är </t>
  </si>
  <si>
    <t>D26</t>
  </si>
  <si>
    <t>Avsättningar för försäkringsåtaganden med ränterisk:</t>
  </si>
  <si>
    <t>Ränterisken beräknas enligt de alternativ som är minst gynnsamma för företaget</t>
  </si>
  <si>
    <t>(markera med två X):</t>
  </si>
  <si>
    <t>Summa (C15:C18)</t>
  </si>
  <si>
    <t>Summa (C20:C23)</t>
  </si>
  <si>
    <t>uppdelade på kreditbetyg</t>
  </si>
  <si>
    <t>Försäkringstekniska avsättningar, f.e.r.</t>
  </si>
  <si>
    <t>Försäkringstekniska avsättningar vid stressad dödlighet, f.e.r.</t>
  </si>
  <si>
    <t>Försäkringstekniska avsättningar för sjukförsäkring, f.e.r.</t>
  </si>
  <si>
    <t>Försäkringstekniska avsättningar vid ökad sjuklighet, f.e.r.</t>
  </si>
  <si>
    <t>Summa (V´-MVT) för återköp-/flyttbara försäkringar med V' &gt; MVT</t>
  </si>
  <si>
    <t>Summa försäkringskapital för återköp-/flyttbara försäkringar</t>
  </si>
  <si>
    <t>Rörelserisk inom fond- och depåförsäkring</t>
  </si>
  <si>
    <t>Tillgänglig villkorad återbäring</t>
  </si>
  <si>
    <t>Gränsmarknader</t>
  </si>
  <si>
    <t>eget kapital</t>
  </si>
  <si>
    <t>Kapitalbehov som skulle kunna täckas av villkorad återbäring</t>
  </si>
  <si>
    <t>Kapitalbehov för ränterisk i tillgångar (netto) med:</t>
  </si>
  <si>
    <t>Kapitalbehov för ränterisk i avsättningar för försäkringsåtaganden med:</t>
  </si>
  <si>
    <t>Summa kapitalbehov för ränterisk (C19+C24)</t>
  </si>
  <si>
    <t>Kapitalbehov för aktiekursrisk (D6x0,35+D12x0,50+D18x0,65+D24x0,50)+D25</t>
  </si>
  <si>
    <t>Kapitalbehov för fastighetsprisrisk (E1*0,35)</t>
  </si>
  <si>
    <t>Kapitalbehov för kreditrisk</t>
  </si>
  <si>
    <t>Kapitalbehov för valutarisk (0,1*G1)</t>
  </si>
  <si>
    <t>Kapitalbehov för driftskostnadsrisk (0,1*H1)</t>
  </si>
  <si>
    <t>Kapitalbehov för annullationsrisk (0,2*(I9+I10+0,0075*I11+I12))</t>
  </si>
  <si>
    <t>Kapitalbehov för sjuklighetsrisk (I7-I6)</t>
  </si>
  <si>
    <t>Kapitalbehov för dödlighetsrisk MAX(0; I4-I1)</t>
  </si>
  <si>
    <t>Kapitalbehov för dödlighetsrisk MAX(0; J4-J1)</t>
  </si>
  <si>
    <t>Kapitalbehov för sjuklighetsrisk (J7-J6)</t>
  </si>
  <si>
    <t>Kapitalbehov för rörelserisk ABS(MAX(0;J10))</t>
  </si>
  <si>
    <t>Kapitalbehov</t>
  </si>
  <si>
    <t>kapitalbehov</t>
  </si>
  <si>
    <t>Direkt behov på</t>
  </si>
  <si>
    <t>Bruttosumma kapitalbehov</t>
  </si>
  <si>
    <t>Kapitalbehov finansiella risker</t>
  </si>
  <si>
    <t>Kapitalbehov försäkringsrisker</t>
  </si>
  <si>
    <t>Totalt kapitalbehov</t>
  </si>
  <si>
    <t>Totalt kapitalbehov netto (+)</t>
  </si>
  <si>
    <t>Driftkostnadsrisk</t>
  </si>
  <si>
    <t>Annullations-risk</t>
  </si>
  <si>
    <t>Försäkrings- och driftskostnadsrisker</t>
  </si>
  <si>
    <t>Korrelationer mellan finansiella risker och försäkrings- och driftskostnadsrisker</t>
  </si>
  <si>
    <t>Korrelationer mellan försäkringsrisker och mellan försäkringsrisker och driftskostnadsrisk</t>
  </si>
  <si>
    <t>TOTALBEHOV</t>
  </si>
  <si>
    <t>Totalbehov ränterisk</t>
  </si>
  <si>
    <t>Nettobehov räntor</t>
  </si>
  <si>
    <t>Reducerat</t>
  </si>
  <si>
    <t>Summa (Å-V´) för återköp-/flyttbara försäkringar med Å &gt; V'</t>
  </si>
  <si>
    <t>Försäkringstekniska avsättningar enligt trafikljuset</t>
  </si>
  <si>
    <t>Eget kapital enligt trafikljuset</t>
  </si>
  <si>
    <t>Försäkringsrisker, fond- och depåförsäkring</t>
  </si>
  <si>
    <t>FÖRSÄKRINGSRISKER, FOND- OCH DEPÅFÖRSÄKRING</t>
  </si>
  <si>
    <t>FÖRSÄKRINGSRISKER, TRADITIONELL LIVFÖRSÄKRING</t>
  </si>
  <si>
    <t>Övriga skulder exklusive uppskjuten skatt på orealiserade vinster</t>
  </si>
  <si>
    <t>Försäkringsrisker, traditionell livförsäkring</t>
  </si>
  <si>
    <t>FÖRSLAG TILL NY TRAFIKLJUSMODELL, dnr 15-17483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</si>
</sst>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#,##0\ &quot;kr&quot;;[Red]\-#,##0\ &quot;kr&quot;"/>
    <numFmt numFmtId="164" formatCode="#,##0;[Red]&quot;-&quot;#,##0"/>
    <numFmt numFmtId="165" formatCode="0.0%"/>
    <numFmt numFmtId="166" formatCode="#,##0.0"/>
  </numFmts>
  <fonts count="45">
    <font>
      <sz val="10"/>
      <name val="CG Times (W1)"/>
      <family val="1"/>
    </font>
    <font>
      <sz val="10"/>
      <name val="Arial"/>
      <family val="2"/>
    </font>
    <font>
      <sz val="10"/>
      <name val="CG Times (W1)"/>
      <family val="1"/>
    </font>
    <font>
      <b/>
      <sz val="12"/>
      <name val="CG Times (W1)"/>
      <family val="1"/>
    </font>
    <font>
      <b/>
      <sz val="12"/>
      <name val="CG Times (W1)"/>
    </font>
    <font>
      <sz val="6"/>
      <name val="Small Fonts"/>
      <family val="2"/>
    </font>
    <font>
      <sz val="10"/>
      <name val="Helv"/>
    </font>
    <font>
      <b/>
      <sz val="10"/>
      <name val="Arial"/>
      <family val="2"/>
    </font>
    <font>
      <b/>
      <sz val="12"/>
      <name val="Arial"/>
      <family val="2"/>
    </font>
    <font>
      <sz val="6"/>
      <name val="Univers"/>
      <family val="2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b/>
      <sz val="10"/>
      <color indexed="1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b/>
      <sz val="8"/>
      <color indexed="10"/>
      <name val="CG Times (W1)"/>
    </font>
    <font>
      <sz val="6"/>
      <name val="Arial"/>
      <family val="2"/>
    </font>
    <font>
      <sz val="6"/>
      <name val="Univers"/>
    </font>
    <font>
      <sz val="10"/>
      <color indexed="10"/>
      <name val="Arial"/>
      <family val="2"/>
    </font>
    <font>
      <sz val="14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b/>
      <i/>
      <sz val="9"/>
      <name val="Arial"/>
      <family val="2"/>
    </font>
    <font>
      <i/>
      <sz val="10"/>
      <name val="Times New Roman"/>
      <family val="1"/>
    </font>
    <font>
      <b/>
      <sz val="14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sz val="10"/>
      <name val="Times New Roman"/>
      <family val="1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color indexed="10"/>
      <name val="Times New Roman"/>
      <family val="1"/>
    </font>
    <font>
      <sz val="12"/>
      <name val="Arial"/>
      <family val="2"/>
    </font>
    <font>
      <sz val="11"/>
      <color indexed="8"/>
      <name val="Calibri"/>
      <family val="2"/>
    </font>
    <font>
      <b/>
      <i/>
      <sz val="8"/>
      <name val="Arial"/>
      <family val="2"/>
    </font>
    <font>
      <sz val="10"/>
      <name val="CG Times (W1)"/>
    </font>
    <font>
      <sz val="11"/>
      <name val="CG Times (W1)"/>
      <family val="1"/>
    </font>
    <font>
      <b/>
      <sz val="6"/>
      <name val="Small Fonts"/>
      <family val="2"/>
    </font>
    <font>
      <b/>
      <sz val="6"/>
      <name val="Univers"/>
    </font>
    <font>
      <sz val="10"/>
      <name val="Calibri"/>
      <family val="2"/>
    </font>
    <font>
      <sz val="12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CG Times (W1)"/>
      <family val="1"/>
    </font>
    <font>
      <b/>
      <sz val="10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</borders>
  <cellStyleXfs count="16">
    <xf numFmtId="0" fontId="0" fillId="0" borderId="0"/>
    <xf numFmtId="3" fontId="42" fillId="2" borderId="0" applyFill="0" applyBorder="0">
      <alignment horizontal="right" vertical="center"/>
      <protection locked="0"/>
    </xf>
    <xf numFmtId="0" fontId="10" fillId="0" borderId="0"/>
    <xf numFmtId="0" fontId="2" fillId="0" borderId="0"/>
    <xf numFmtId="0" fontId="10" fillId="0" borderId="0"/>
    <xf numFmtId="0" fontId="34" fillId="0" borderId="0"/>
    <xf numFmtId="0" fontId="10" fillId="0" borderId="0"/>
    <xf numFmtId="0" fontId="1" fillId="0" borderId="0"/>
    <xf numFmtId="0" fontId="6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3" borderId="1" applyNumberFormat="0" applyFont="0" applyBorder="0" applyAlignment="0">
      <alignment horizontal="center" wrapText="1"/>
    </xf>
    <xf numFmtId="164" fontId="1" fillId="0" borderId="0" applyFont="0" applyFill="0" applyBorder="0" applyAlignment="0" applyProtection="0"/>
    <xf numFmtId="6" fontId="1" fillId="0" borderId="0" applyFont="0" applyFill="0" applyBorder="0" applyAlignment="0" applyProtection="0"/>
  </cellStyleXfs>
  <cellXfs count="398">
    <xf numFmtId="0" fontId="0" fillId="0" borderId="0" xfId="0"/>
    <xf numFmtId="0" fontId="2" fillId="4" borderId="0" xfId="0" applyFont="1" applyFill="1"/>
    <xf numFmtId="0" fontId="2" fillId="4" borderId="2" xfId="0" applyFont="1" applyFill="1" applyBorder="1"/>
    <xf numFmtId="0" fontId="2" fillId="5" borderId="3" xfId="0" applyFont="1" applyFill="1" applyBorder="1"/>
    <xf numFmtId="0" fontId="5" fillId="4" borderId="0" xfId="0" applyFont="1" applyFill="1"/>
    <xf numFmtId="0" fontId="7" fillId="4" borderId="0" xfId="0" quotePrefix="1" applyFont="1" applyFill="1" applyAlignment="1">
      <alignment horizontal="center"/>
    </xf>
    <xf numFmtId="0" fontId="8" fillId="4" borderId="0" xfId="0" applyFont="1" applyFill="1" applyAlignment="1">
      <alignment horizontal="right"/>
    </xf>
    <xf numFmtId="0" fontId="2" fillId="4" borderId="0" xfId="0" applyFont="1" applyFill="1" applyBorder="1"/>
    <xf numFmtId="0" fontId="9" fillId="5" borderId="4" xfId="0" applyFont="1" applyFill="1" applyBorder="1"/>
    <xf numFmtId="0" fontId="5" fillId="5" borderId="5" xfId="0" applyFont="1" applyFill="1" applyBorder="1"/>
    <xf numFmtId="0" fontId="5" fillId="5" borderId="6" xfId="0" applyFont="1" applyFill="1" applyBorder="1"/>
    <xf numFmtId="0" fontId="9" fillId="5" borderId="7" xfId="0" applyFont="1" applyFill="1" applyBorder="1"/>
    <xf numFmtId="0" fontId="5" fillId="4" borderId="0" xfId="0" applyFont="1" applyFill="1" applyBorder="1"/>
    <xf numFmtId="0" fontId="7" fillId="5" borderId="8" xfId="0" applyFont="1" applyFill="1" applyBorder="1" applyAlignment="1">
      <alignment vertical="center"/>
    </xf>
    <xf numFmtId="0" fontId="7" fillId="5" borderId="9" xfId="0" applyFont="1" applyFill="1" applyBorder="1"/>
    <xf numFmtId="0" fontId="2" fillId="5" borderId="2" xfId="0" applyFont="1" applyFill="1" applyBorder="1"/>
    <xf numFmtId="0" fontId="2" fillId="5" borderId="10" xfId="0" applyFont="1" applyFill="1" applyBorder="1"/>
    <xf numFmtId="0" fontId="10" fillId="4" borderId="0" xfId="0" applyFont="1" applyFill="1"/>
    <xf numFmtId="0" fontId="10" fillId="4" borderId="0" xfId="0" applyFont="1" applyFill="1" applyBorder="1" applyAlignment="1">
      <alignment horizontal="left"/>
    </xf>
    <xf numFmtId="0" fontId="0" fillId="4" borderId="0" xfId="0" applyFill="1"/>
    <xf numFmtId="0" fontId="7" fillId="4" borderId="0" xfId="0" applyFont="1" applyFill="1" applyBorder="1" applyAlignment="1">
      <alignment horizontal="right"/>
    </xf>
    <xf numFmtId="0" fontId="10" fillId="4" borderId="0" xfId="0" applyFont="1" applyFill="1" applyBorder="1"/>
    <xf numFmtId="0" fontId="7" fillId="4" borderId="0" xfId="0" applyFont="1" applyFill="1" applyBorder="1"/>
    <xf numFmtId="0" fontId="0" fillId="4" borderId="2" xfId="0" applyFill="1" applyBorder="1"/>
    <xf numFmtId="0" fontId="8" fillId="4" borderId="0" xfId="0" applyFont="1" applyFill="1" applyBorder="1"/>
    <xf numFmtId="0" fontId="12" fillId="4" borderId="0" xfId="9" applyFont="1" applyFill="1" applyBorder="1"/>
    <xf numFmtId="0" fontId="10" fillId="4" borderId="11" xfId="0" applyFont="1" applyFill="1" applyBorder="1"/>
    <xf numFmtId="0" fontId="13" fillId="4" borderId="0" xfId="0" applyFont="1" applyFill="1" applyBorder="1" applyAlignment="1">
      <alignment horizontal="center"/>
    </xf>
    <xf numFmtId="0" fontId="10" fillId="4" borderId="12" xfId="0" applyFont="1" applyFill="1" applyBorder="1"/>
    <xf numFmtId="0" fontId="0" fillId="4" borderId="0" xfId="0" applyFill="1" applyBorder="1"/>
    <xf numFmtId="0" fontId="12" fillId="4" borderId="12" xfId="9" applyFont="1" applyFill="1" applyBorder="1"/>
    <xf numFmtId="0" fontId="12" fillId="4" borderId="11" xfId="9" applyFont="1" applyFill="1" applyBorder="1"/>
    <xf numFmtId="0" fontId="7" fillId="4" borderId="11" xfId="0" applyFont="1" applyFill="1" applyBorder="1"/>
    <xf numFmtId="0" fontId="10" fillId="4" borderId="0" xfId="0" applyFont="1" applyFill="1" applyBorder="1" applyProtection="1"/>
    <xf numFmtId="0" fontId="10" fillId="4" borderId="2" xfId="0" applyFont="1" applyFill="1" applyBorder="1"/>
    <xf numFmtId="0" fontId="17" fillId="4" borderId="2" xfId="0" applyFont="1" applyFill="1" applyBorder="1" applyAlignment="1">
      <alignment horizontal="left"/>
    </xf>
    <xf numFmtId="0" fontId="17" fillId="4" borderId="0" xfId="0" applyFont="1" applyFill="1" applyBorder="1" applyAlignment="1">
      <alignment horizontal="left"/>
    </xf>
    <xf numFmtId="0" fontId="5" fillId="4" borderId="2" xfId="0" applyFont="1" applyFill="1" applyBorder="1"/>
    <xf numFmtId="0" fontId="10" fillId="4" borderId="0" xfId="10" applyFont="1" applyFill="1" applyBorder="1" applyAlignment="1">
      <alignment horizontal="center"/>
    </xf>
    <xf numFmtId="0" fontId="10" fillId="0" borderId="0" xfId="10" applyFont="1"/>
    <xf numFmtId="0" fontId="18" fillId="5" borderId="4" xfId="10" applyFont="1" applyFill="1" applyBorder="1"/>
    <xf numFmtId="0" fontId="5" fillId="5" borderId="5" xfId="10" applyFont="1" applyFill="1" applyBorder="1"/>
    <xf numFmtId="0" fontId="5" fillId="5" borderId="6" xfId="10" applyFont="1" applyFill="1" applyBorder="1"/>
    <xf numFmtId="0" fontId="9" fillId="5" borderId="7" xfId="10" applyFont="1" applyFill="1" applyBorder="1"/>
    <xf numFmtId="0" fontId="7" fillId="5" borderId="9" xfId="10" applyFont="1" applyFill="1" applyBorder="1"/>
    <xf numFmtId="0" fontId="2" fillId="5" borderId="2" xfId="10" applyFont="1" applyFill="1" applyBorder="1"/>
    <xf numFmtId="0" fontId="2" fillId="5" borderId="10" xfId="10" applyFont="1" applyFill="1" applyBorder="1"/>
    <xf numFmtId="0" fontId="3" fillId="5" borderId="15" xfId="10" applyFont="1" applyFill="1" applyBorder="1"/>
    <xf numFmtId="0" fontId="7" fillId="4" borderId="0" xfId="10" applyFont="1" applyFill="1" applyBorder="1"/>
    <xf numFmtId="0" fontId="8" fillId="4" borderId="2" xfId="10" applyFont="1" applyFill="1" applyBorder="1"/>
    <xf numFmtId="0" fontId="10" fillId="4" borderId="2" xfId="10" applyFont="1" applyFill="1" applyBorder="1"/>
    <xf numFmtId="0" fontId="10" fillId="4" borderId="2" xfId="10" applyFont="1" applyFill="1" applyBorder="1" applyAlignment="1">
      <alignment horizontal="center"/>
    </xf>
    <xf numFmtId="0" fontId="8" fillId="4" borderId="0" xfId="10" applyFont="1" applyFill="1" applyBorder="1"/>
    <xf numFmtId="0" fontId="10" fillId="4" borderId="0" xfId="10" applyFont="1" applyFill="1" applyBorder="1"/>
    <xf numFmtId="0" fontId="7" fillId="4" borderId="11" xfId="10" applyFont="1" applyFill="1" applyBorder="1"/>
    <xf numFmtId="0" fontId="10" fillId="4" borderId="11" xfId="10" applyFont="1" applyFill="1" applyBorder="1"/>
    <xf numFmtId="0" fontId="10" fillId="4" borderId="11" xfId="10" applyFont="1" applyFill="1" applyBorder="1" applyAlignment="1">
      <alignment horizontal="right"/>
    </xf>
    <xf numFmtId="0" fontId="7" fillId="0" borderId="0" xfId="10" applyFont="1"/>
    <xf numFmtId="0" fontId="7" fillId="4" borderId="12" xfId="10" applyFont="1" applyFill="1" applyBorder="1"/>
    <xf numFmtId="0" fontId="10" fillId="4" borderId="12" xfId="10" applyFont="1" applyFill="1" applyBorder="1"/>
    <xf numFmtId="0" fontId="11" fillId="4" borderId="12" xfId="10" applyFont="1" applyFill="1" applyBorder="1"/>
    <xf numFmtId="3" fontId="11" fillId="4" borderId="0" xfId="10" applyNumberFormat="1" applyFont="1" applyFill="1" applyBorder="1"/>
    <xf numFmtId="0" fontId="7" fillId="4" borderId="0" xfId="10" applyFont="1" applyFill="1" applyBorder="1" applyAlignment="1">
      <alignment horizontal="center"/>
    </xf>
    <xf numFmtId="3" fontId="10" fillId="6" borderId="1" xfId="10" applyNumberFormat="1" applyFont="1" applyFill="1" applyBorder="1"/>
    <xf numFmtId="0" fontId="7" fillId="4" borderId="2" xfId="10" applyFont="1" applyFill="1" applyBorder="1"/>
    <xf numFmtId="3" fontId="7" fillId="4" borderId="0" xfId="10" applyNumberFormat="1" applyFont="1" applyFill="1" applyBorder="1" applyAlignment="1">
      <alignment horizontal="right"/>
    </xf>
    <xf numFmtId="0" fontId="19" fillId="4" borderId="0" xfId="10" applyFont="1" applyFill="1" applyBorder="1"/>
    <xf numFmtId="0" fontId="15" fillId="4" borderId="0" xfId="10" applyFont="1" applyFill="1" applyBorder="1"/>
    <xf numFmtId="0" fontId="10" fillId="4" borderId="17" xfId="10" applyFont="1" applyFill="1" applyBorder="1"/>
    <xf numFmtId="0" fontId="10" fillId="4" borderId="19" xfId="10" applyFont="1" applyFill="1" applyBorder="1"/>
    <xf numFmtId="0" fontId="10" fillId="0" borderId="0" xfId="10" applyFont="1" applyBorder="1"/>
    <xf numFmtId="0" fontId="10" fillId="0" borderId="0" xfId="10" applyFont="1" applyFill="1" applyBorder="1"/>
    <xf numFmtId="0" fontId="23" fillId="4" borderId="0" xfId="10" applyFont="1" applyFill="1" applyBorder="1"/>
    <xf numFmtId="0" fontId="11" fillId="4" borderId="0" xfId="10" applyFont="1" applyFill="1" applyBorder="1" applyAlignment="1">
      <alignment horizontal="center"/>
    </xf>
    <xf numFmtId="0" fontId="11" fillId="4" borderId="11" xfId="10" applyFont="1" applyFill="1" applyBorder="1"/>
    <xf numFmtId="0" fontId="11" fillId="4" borderId="17" xfId="10" applyFont="1" applyFill="1" applyBorder="1" applyAlignment="1">
      <alignment horizontal="center"/>
    </xf>
    <xf numFmtId="0" fontId="11" fillId="4" borderId="19" xfId="10" applyFont="1" applyFill="1" applyBorder="1" applyAlignment="1">
      <alignment horizontal="center"/>
    </xf>
    <xf numFmtId="0" fontId="21" fillId="4" borderId="0" xfId="10" applyFont="1" applyFill="1" applyBorder="1"/>
    <xf numFmtId="0" fontId="26" fillId="4" borderId="0" xfId="10" applyFont="1" applyFill="1" applyBorder="1" applyAlignment="1">
      <alignment horizontal="center"/>
    </xf>
    <xf numFmtId="49" fontId="10" fillId="4" borderId="11" xfId="10" applyNumberFormat="1" applyFont="1" applyFill="1" applyBorder="1"/>
    <xf numFmtId="0" fontId="27" fillId="4" borderId="17" xfId="10" applyFont="1" applyFill="1" applyBorder="1"/>
    <xf numFmtId="3" fontId="22" fillId="4" borderId="0" xfId="10" applyNumberFormat="1" applyFont="1" applyFill="1" applyBorder="1" applyAlignment="1" applyProtection="1">
      <alignment horizontal="center"/>
      <protection locked="0"/>
    </xf>
    <xf numFmtId="49" fontId="10" fillId="4" borderId="12" xfId="10" applyNumberFormat="1" applyFont="1" applyFill="1" applyBorder="1"/>
    <xf numFmtId="0" fontId="27" fillId="4" borderId="19" xfId="10" applyFont="1" applyFill="1" applyBorder="1"/>
    <xf numFmtId="49" fontId="10" fillId="4" borderId="0" xfId="10" applyNumberFormat="1" applyFont="1" applyFill="1" applyBorder="1"/>
    <xf numFmtId="0" fontId="27" fillId="4" borderId="0" xfId="10" applyFont="1" applyFill="1" applyBorder="1"/>
    <xf numFmtId="3" fontId="28" fillId="4" borderId="14" xfId="10" applyNumberFormat="1" applyFont="1" applyFill="1" applyBorder="1" applyAlignment="1">
      <alignment horizontal="center"/>
    </xf>
    <xf numFmtId="0" fontId="29" fillId="4" borderId="0" xfId="10" applyFont="1" applyFill="1" applyBorder="1"/>
    <xf numFmtId="0" fontId="21" fillId="4" borderId="0" xfId="10" applyFont="1" applyFill="1" applyBorder="1" applyAlignment="1">
      <alignment horizontal="center"/>
    </xf>
    <xf numFmtId="0" fontId="26" fillId="4" borderId="0" xfId="10" applyFont="1" applyFill="1" applyBorder="1"/>
    <xf numFmtId="3" fontId="22" fillId="4" borderId="20" xfId="10" applyNumberFormat="1" applyFont="1" applyFill="1" applyBorder="1"/>
    <xf numFmtId="3" fontId="22" fillId="4" borderId="0" xfId="10" applyNumberFormat="1" applyFont="1" applyFill="1" applyBorder="1"/>
    <xf numFmtId="0" fontId="26" fillId="4" borderId="13" xfId="10" applyFont="1" applyFill="1" applyBorder="1"/>
    <xf numFmtId="0" fontId="14" fillId="4" borderId="0" xfId="10" applyFont="1" applyFill="1" applyBorder="1"/>
    <xf numFmtId="3" fontId="28" fillId="4" borderId="0" xfId="10" applyNumberFormat="1" applyFont="1" applyFill="1" applyBorder="1"/>
    <xf numFmtId="0" fontId="11" fillId="4" borderId="0" xfId="10" applyFont="1" applyFill="1" applyBorder="1"/>
    <xf numFmtId="0" fontId="14" fillId="4" borderId="0" xfId="10" applyFont="1" applyFill="1" applyBorder="1" applyAlignment="1">
      <alignment horizontal="center"/>
    </xf>
    <xf numFmtId="0" fontId="27" fillId="4" borderId="11" xfId="10" applyFont="1" applyFill="1" applyBorder="1"/>
    <xf numFmtId="0" fontId="10" fillId="4" borderId="17" xfId="10" applyFont="1" applyFill="1" applyBorder="1" applyAlignment="1">
      <alignment horizontal="center"/>
    </xf>
    <xf numFmtId="0" fontId="27" fillId="4" borderId="12" xfId="10" applyFont="1" applyFill="1" applyBorder="1"/>
    <xf numFmtId="0" fontId="10" fillId="4" borderId="19" xfId="10" applyFont="1" applyFill="1" applyBorder="1" applyAlignment="1">
      <alignment horizontal="center"/>
    </xf>
    <xf numFmtId="0" fontId="21" fillId="4" borderId="11" xfId="10" applyFont="1" applyFill="1" applyBorder="1" applyAlignment="1">
      <alignment horizontal="right"/>
    </xf>
    <xf numFmtId="3" fontId="11" fillId="4" borderId="12" xfId="10" applyNumberFormat="1" applyFont="1" applyFill="1" applyBorder="1" applyProtection="1">
      <protection locked="0"/>
    </xf>
    <xf numFmtId="0" fontId="1" fillId="4" borderId="12" xfId="10" applyFill="1" applyBorder="1"/>
    <xf numFmtId="0" fontId="1" fillId="4" borderId="0" xfId="10" applyFill="1" applyBorder="1"/>
    <xf numFmtId="0" fontId="10" fillId="4" borderId="12" xfId="10" applyFont="1" applyFill="1" applyBorder="1" applyAlignment="1">
      <alignment horizontal="right"/>
    </xf>
    <xf numFmtId="3" fontId="22" fillId="4" borderId="0" xfId="10" applyNumberFormat="1" applyFont="1" applyFill="1" applyBorder="1" applyAlignment="1">
      <alignment horizontal="center"/>
    </xf>
    <xf numFmtId="0" fontId="10" fillId="0" borderId="0" xfId="10" applyFont="1" applyFill="1"/>
    <xf numFmtId="3" fontId="30" fillId="4" borderId="0" xfId="10" applyNumberFormat="1" applyFont="1" applyFill="1" applyBorder="1"/>
    <xf numFmtId="3" fontId="31" fillId="4" borderId="0" xfId="10" applyNumberFormat="1" applyFont="1" applyFill="1" applyBorder="1"/>
    <xf numFmtId="0" fontId="11" fillId="4" borderId="17" xfId="10" applyFont="1" applyFill="1" applyBorder="1"/>
    <xf numFmtId="0" fontId="10" fillId="4" borderId="5" xfId="10" applyFont="1" applyFill="1" applyBorder="1"/>
    <xf numFmtId="0" fontId="26" fillId="4" borderId="11" xfId="10" applyFont="1" applyFill="1" applyBorder="1"/>
    <xf numFmtId="3" fontId="7" fillId="4" borderId="0" xfId="10" applyNumberFormat="1" applyFont="1" applyFill="1" applyBorder="1" applyAlignment="1">
      <alignment horizontal="center"/>
    </xf>
    <xf numFmtId="0" fontId="15" fillId="4" borderId="11" xfId="10" applyFont="1" applyFill="1" applyBorder="1"/>
    <xf numFmtId="0" fontId="10" fillId="0" borderId="0" xfId="10" applyFont="1" applyFill="1" applyBorder="1" applyAlignment="1">
      <alignment horizontal="center"/>
    </xf>
    <xf numFmtId="0" fontId="19" fillId="0" borderId="0" xfId="10" applyFont="1"/>
    <xf numFmtId="0" fontId="0" fillId="4" borderId="17" xfId="0" applyFill="1" applyBorder="1"/>
    <xf numFmtId="0" fontId="0" fillId="4" borderId="19" xfId="0" applyFill="1" applyBorder="1"/>
    <xf numFmtId="0" fontId="13" fillId="4" borderId="12" xfId="0" applyFont="1" applyFill="1" applyBorder="1" applyAlignment="1">
      <alignment horizontal="center"/>
    </xf>
    <xf numFmtId="0" fontId="10" fillId="4" borderId="0" xfId="10" applyFont="1" applyFill="1" applyBorder="1" applyAlignment="1">
      <alignment horizontal="right"/>
    </xf>
    <xf numFmtId="0" fontId="13" fillId="4" borderId="11" xfId="0" applyFont="1" applyFill="1" applyBorder="1" applyAlignment="1">
      <alignment horizontal="center"/>
    </xf>
    <xf numFmtId="0" fontId="4" fillId="5" borderId="15" xfId="10" applyFont="1" applyFill="1" applyBorder="1"/>
    <xf numFmtId="0" fontId="4" fillId="5" borderId="15" xfId="0" applyFont="1" applyFill="1" applyBorder="1"/>
    <xf numFmtId="0" fontId="7" fillId="4" borderId="12" xfId="0" applyFont="1" applyFill="1" applyBorder="1"/>
    <xf numFmtId="0" fontId="7" fillId="4" borderId="18" xfId="0" applyFont="1" applyFill="1" applyBorder="1"/>
    <xf numFmtId="0" fontId="10" fillId="4" borderId="18" xfId="0" applyFont="1" applyFill="1" applyBorder="1"/>
    <xf numFmtId="0" fontId="13" fillId="4" borderId="18" xfId="0" applyFont="1" applyFill="1" applyBorder="1" applyAlignment="1">
      <alignment horizontal="center"/>
    </xf>
    <xf numFmtId="0" fontId="12" fillId="4" borderId="18" xfId="9" applyFont="1" applyFill="1" applyBorder="1"/>
    <xf numFmtId="0" fontId="0" fillId="4" borderId="18" xfId="0" applyFill="1" applyBorder="1"/>
    <xf numFmtId="0" fontId="10" fillId="4" borderId="11" xfId="7" applyFont="1" applyFill="1" applyBorder="1" applyProtection="1"/>
    <xf numFmtId="0" fontId="1" fillId="4" borderId="0" xfId="7" applyFill="1" applyBorder="1"/>
    <xf numFmtId="0" fontId="7" fillId="4" borderId="11" xfId="7" applyFont="1" applyFill="1" applyBorder="1" applyProtection="1"/>
    <xf numFmtId="0" fontId="10" fillId="4" borderId="12" xfId="7" applyFont="1" applyFill="1" applyBorder="1" applyProtection="1"/>
    <xf numFmtId="0" fontId="0" fillId="4" borderId="12" xfId="0" applyFill="1" applyBorder="1"/>
    <xf numFmtId="0" fontId="7" fillId="4" borderId="0" xfId="7" applyFont="1" applyFill="1" applyBorder="1" applyProtection="1"/>
    <xf numFmtId="0" fontId="7" fillId="4" borderId="11" xfId="10" applyFont="1" applyFill="1" applyBorder="1" applyAlignment="1">
      <alignment horizontal="right"/>
    </xf>
    <xf numFmtId="0" fontId="10" fillId="4" borderId="22" xfId="0" applyFont="1" applyFill="1" applyBorder="1"/>
    <xf numFmtId="0" fontId="10" fillId="4" borderId="23" xfId="0" applyFont="1" applyFill="1" applyBorder="1"/>
    <xf numFmtId="0" fontId="0" fillId="0" borderId="0" xfId="0" applyFill="1"/>
    <xf numFmtId="0" fontId="7" fillId="0" borderId="0" xfId="0" applyFont="1" applyFill="1" applyBorder="1"/>
    <xf numFmtId="0" fontId="10" fillId="4" borderId="24" xfId="0" applyFont="1" applyFill="1" applyBorder="1"/>
    <xf numFmtId="0" fontId="10" fillId="4" borderId="25" xfId="0" applyFont="1" applyFill="1" applyBorder="1"/>
    <xf numFmtId="0" fontId="0" fillId="4" borderId="23" xfId="0" applyFill="1" applyBorder="1"/>
    <xf numFmtId="0" fontId="0" fillId="4" borderId="7" xfId="0" applyFill="1" applyBorder="1"/>
    <xf numFmtId="0" fontId="0" fillId="4" borderId="6" xfId="0" applyFill="1" applyBorder="1"/>
    <xf numFmtId="0" fontId="0" fillId="4" borderId="26" xfId="0" applyFill="1" applyBorder="1" applyAlignment="1">
      <alignment horizontal="center"/>
    </xf>
    <xf numFmtId="0" fontId="7" fillId="4" borderId="14" xfId="0" applyFont="1" applyFill="1" applyBorder="1" applyAlignment="1">
      <alignment horizontal="center"/>
    </xf>
    <xf numFmtId="0" fontId="7" fillId="4" borderId="16" xfId="0" applyFont="1" applyFill="1" applyBorder="1" applyAlignment="1">
      <alignment horizontal="center"/>
    </xf>
    <xf numFmtId="0" fontId="7" fillId="4" borderId="25" xfId="0" applyFont="1" applyFill="1" applyBorder="1" applyAlignment="1">
      <alignment horizontal="center"/>
    </xf>
    <xf numFmtId="0" fontId="7" fillId="4" borderId="15" xfId="0" applyFont="1" applyFill="1" applyBorder="1" applyAlignment="1">
      <alignment horizontal="center"/>
    </xf>
    <xf numFmtId="0" fontId="7" fillId="4" borderId="10" xfId="0" applyFont="1" applyFill="1" applyBorder="1" applyAlignment="1">
      <alignment horizontal="center"/>
    </xf>
    <xf numFmtId="0" fontId="7" fillId="4" borderId="24" xfId="0" applyFont="1" applyFill="1" applyBorder="1" applyAlignment="1">
      <alignment horizontal="center"/>
    </xf>
    <xf numFmtId="0" fontId="0" fillId="0" borderId="0" xfId="0" applyBorder="1"/>
    <xf numFmtId="0" fontId="7" fillId="4" borderId="27" xfId="0" applyFont="1" applyFill="1" applyBorder="1"/>
    <xf numFmtId="0" fontId="10" fillId="4" borderId="11" xfId="0" applyFont="1" applyFill="1" applyBorder="1" applyProtection="1"/>
    <xf numFmtId="1" fontId="0" fillId="0" borderId="0" xfId="0" applyNumberFormat="1" applyFill="1" applyBorder="1"/>
    <xf numFmtId="0" fontId="7" fillId="4" borderId="23" xfId="0" applyFont="1" applyFill="1" applyBorder="1"/>
    <xf numFmtId="0" fontId="7" fillId="4" borderId="28" xfId="0" applyFont="1" applyFill="1" applyBorder="1"/>
    <xf numFmtId="1" fontId="0" fillId="0" borderId="0" xfId="0" applyNumberFormat="1"/>
    <xf numFmtId="3" fontId="0" fillId="4" borderId="0" xfId="0" applyNumberFormat="1" applyFill="1" applyBorder="1"/>
    <xf numFmtId="3" fontId="0" fillId="4" borderId="25" xfId="0" applyNumberFormat="1" applyFill="1" applyBorder="1"/>
    <xf numFmtId="0" fontId="7" fillId="4" borderId="11" xfId="0" applyFont="1" applyFill="1" applyBorder="1" applyProtection="1"/>
    <xf numFmtId="0" fontId="0" fillId="4" borderId="25" xfId="0" applyFill="1" applyBorder="1"/>
    <xf numFmtId="3" fontId="7" fillId="4" borderId="0" xfId="0" applyNumberFormat="1" applyFont="1" applyFill="1" applyBorder="1" applyAlignment="1">
      <alignment horizontal="right"/>
    </xf>
    <xf numFmtId="165" fontId="0" fillId="4" borderId="0" xfId="11" applyNumberFormat="1" applyFont="1" applyFill="1" applyBorder="1"/>
    <xf numFmtId="0" fontId="7" fillId="4" borderId="25" xfId="0" applyFont="1" applyFill="1" applyBorder="1"/>
    <xf numFmtId="0" fontId="20" fillId="4" borderId="0" xfId="0" applyFont="1" applyFill="1" applyBorder="1"/>
    <xf numFmtId="3" fontId="7" fillId="4" borderId="0" xfId="0" applyNumberFormat="1" applyFont="1" applyFill="1" applyBorder="1" applyAlignment="1">
      <alignment horizontal="center"/>
    </xf>
    <xf numFmtId="3" fontId="14" fillId="4" borderId="12" xfId="0" applyNumberFormat="1" applyFont="1" applyFill="1" applyBorder="1"/>
    <xf numFmtId="0" fontId="10" fillId="4" borderId="0" xfId="0" applyFont="1" applyFill="1" applyBorder="1" applyAlignment="1">
      <alignment horizontal="right"/>
    </xf>
    <xf numFmtId="3" fontId="11" fillId="4" borderId="0" xfId="0" applyNumberFormat="1" applyFont="1" applyFill="1" applyBorder="1"/>
    <xf numFmtId="3" fontId="21" fillId="4" borderId="12" xfId="0" applyNumberFormat="1" applyFont="1" applyFill="1" applyBorder="1"/>
    <xf numFmtId="0" fontId="15" fillId="4" borderId="11" xfId="0" applyFont="1" applyFill="1" applyBorder="1"/>
    <xf numFmtId="0" fontId="10" fillId="4" borderId="30" xfId="0" applyFont="1" applyFill="1" applyBorder="1"/>
    <xf numFmtId="0" fontId="10" fillId="4" borderId="31" xfId="0" applyFont="1" applyFill="1" applyBorder="1"/>
    <xf numFmtId="0" fontId="10" fillId="0" borderId="0" xfId="0" applyFont="1" applyFill="1" applyBorder="1"/>
    <xf numFmtId="0" fontId="11" fillId="0" borderId="0" xfId="0" applyFont="1" applyFill="1" applyBorder="1" applyAlignment="1">
      <alignment horizontal="left"/>
    </xf>
    <xf numFmtId="0" fontId="7" fillId="4" borderId="32" xfId="8" applyFont="1" applyFill="1" applyBorder="1" applyAlignment="1">
      <alignment horizontal="right"/>
    </xf>
    <xf numFmtId="0" fontId="10" fillId="4" borderId="11" xfId="10" applyFont="1" applyFill="1" applyBorder="1" applyAlignment="1">
      <alignment horizontal="center"/>
    </xf>
    <xf numFmtId="0" fontId="10" fillId="4" borderId="12" xfId="10" applyFont="1" applyFill="1" applyBorder="1" applyAlignment="1">
      <alignment horizontal="center"/>
    </xf>
    <xf numFmtId="0" fontId="0" fillId="4" borderId="11" xfId="0" applyFill="1" applyBorder="1"/>
    <xf numFmtId="0" fontId="7" fillId="4" borderId="21" xfId="0" applyFont="1" applyFill="1" applyBorder="1"/>
    <xf numFmtId="0" fontId="8" fillId="4" borderId="33" xfId="0" applyFont="1" applyFill="1" applyBorder="1" applyAlignment="1">
      <alignment horizontal="left"/>
    </xf>
    <xf numFmtId="0" fontId="8" fillId="4" borderId="23" xfId="0" applyFont="1" applyFill="1" applyBorder="1"/>
    <xf numFmtId="0" fontId="10" fillId="4" borderId="27" xfId="0" applyFont="1" applyFill="1" applyBorder="1" applyProtection="1"/>
    <xf numFmtId="0" fontId="7" fillId="4" borderId="23" xfId="0" applyFont="1" applyFill="1" applyBorder="1" applyAlignment="1">
      <alignment horizontal="left"/>
    </xf>
    <xf numFmtId="0" fontId="7" fillId="4" borderId="27" xfId="0" applyFont="1" applyFill="1" applyBorder="1" applyProtection="1"/>
    <xf numFmtId="0" fontId="7" fillId="4" borderId="34" xfId="0" applyFont="1" applyFill="1" applyBorder="1"/>
    <xf numFmtId="3" fontId="22" fillId="6" borderId="1" xfId="0" applyNumberFormat="1" applyFont="1" applyFill="1" applyBorder="1" applyProtection="1">
      <protection locked="0"/>
    </xf>
    <xf numFmtId="0" fontId="26" fillId="4" borderId="0" xfId="0" applyFont="1" applyFill="1" applyBorder="1" applyProtection="1"/>
    <xf numFmtId="3" fontId="22" fillId="4" borderId="14" xfId="0" applyNumberFormat="1" applyFont="1" applyFill="1" applyBorder="1" applyAlignment="1" applyProtection="1">
      <alignment horizontal="center"/>
    </xf>
    <xf numFmtId="3" fontId="22" fillId="6" borderId="35" xfId="0" applyNumberFormat="1" applyFont="1" applyFill="1" applyBorder="1" applyProtection="1">
      <protection locked="0"/>
    </xf>
    <xf numFmtId="3" fontId="28" fillId="7" borderId="1" xfId="0" applyNumberFormat="1" applyFont="1" applyFill="1" applyBorder="1" applyProtection="1"/>
    <xf numFmtId="0" fontId="14" fillId="4" borderId="0" xfId="0" applyFont="1" applyFill="1" applyBorder="1" applyAlignment="1" applyProtection="1">
      <alignment horizontal="center"/>
    </xf>
    <xf numFmtId="3" fontId="28" fillId="4" borderId="14" xfId="0" applyNumberFormat="1" applyFont="1" applyFill="1" applyBorder="1" applyAlignment="1" applyProtection="1">
      <alignment horizontal="center"/>
    </xf>
    <xf numFmtId="0" fontId="10" fillId="4" borderId="21" xfId="10" applyFont="1" applyFill="1" applyBorder="1"/>
    <xf numFmtId="0" fontId="7" fillId="4" borderId="22" xfId="10" applyFont="1" applyFill="1" applyBorder="1"/>
    <xf numFmtId="0" fontId="10" fillId="4" borderId="22" xfId="10" applyFont="1" applyFill="1" applyBorder="1"/>
    <xf numFmtId="0" fontId="10" fillId="4" borderId="22" xfId="10" applyFont="1" applyFill="1" applyBorder="1" applyAlignment="1">
      <alignment horizontal="center"/>
    </xf>
    <xf numFmtId="0" fontId="8" fillId="4" borderId="32" xfId="10" applyFont="1" applyFill="1" applyBorder="1" applyAlignment="1">
      <alignment horizontal="right"/>
    </xf>
    <xf numFmtId="0" fontId="10" fillId="4" borderId="23" xfId="10" applyFont="1" applyFill="1" applyBorder="1"/>
    <xf numFmtId="0" fontId="5" fillId="4" borderId="0" xfId="10" applyFont="1" applyFill="1" applyBorder="1"/>
    <xf numFmtId="0" fontId="5" fillId="4" borderId="0" xfId="10" applyFont="1" applyFill="1" applyBorder="1" applyAlignment="1">
      <alignment horizontal="center"/>
    </xf>
    <xf numFmtId="0" fontId="9" fillId="5" borderId="36" xfId="10" applyFont="1" applyFill="1" applyBorder="1"/>
    <xf numFmtId="0" fontId="2" fillId="4" borderId="0" xfId="10" applyFont="1" applyFill="1" applyBorder="1"/>
    <xf numFmtId="0" fontId="2" fillId="4" borderId="0" xfId="10" applyFont="1" applyFill="1" applyBorder="1" applyAlignment="1">
      <alignment horizontal="center"/>
    </xf>
    <xf numFmtId="0" fontId="4" fillId="5" borderId="37" xfId="10" applyFont="1" applyFill="1" applyBorder="1"/>
    <xf numFmtId="0" fontId="3" fillId="5" borderId="38" xfId="10" applyFont="1" applyFill="1" applyBorder="1"/>
    <xf numFmtId="3" fontId="10" fillId="4" borderId="0" xfId="10" applyNumberFormat="1" applyFont="1" applyFill="1" applyBorder="1"/>
    <xf numFmtId="0" fontId="19" fillId="4" borderId="25" xfId="10" applyFont="1" applyFill="1" applyBorder="1"/>
    <xf numFmtId="0" fontId="7" fillId="4" borderId="25" xfId="8" applyFont="1" applyFill="1" applyBorder="1" applyAlignment="1">
      <alignment horizontal="right"/>
    </xf>
    <xf numFmtId="0" fontId="19" fillId="4" borderId="24" xfId="10" applyFont="1" applyFill="1" applyBorder="1"/>
    <xf numFmtId="3" fontId="7" fillId="4" borderId="25" xfId="10" applyNumberFormat="1" applyFont="1" applyFill="1" applyBorder="1" applyAlignment="1">
      <alignment horizontal="center"/>
    </xf>
    <xf numFmtId="3" fontId="24" fillId="4" borderId="0" xfId="10" applyNumberFormat="1" applyFont="1" applyFill="1" applyBorder="1" applyAlignment="1">
      <alignment horizontal="right"/>
    </xf>
    <xf numFmtId="0" fontId="10" fillId="4" borderId="25" xfId="10" applyFont="1" applyFill="1" applyBorder="1"/>
    <xf numFmtId="0" fontId="7" fillId="4" borderId="25" xfId="10" applyFont="1" applyFill="1" applyBorder="1" applyAlignment="1">
      <alignment horizontal="center"/>
    </xf>
    <xf numFmtId="3" fontId="10" fillId="6" borderId="35" xfId="10" applyNumberFormat="1" applyFont="1" applyFill="1" applyBorder="1" applyAlignment="1">
      <alignment horizontal="right"/>
    </xf>
    <xf numFmtId="0" fontId="26" fillId="4" borderId="25" xfId="10" applyFont="1" applyFill="1" applyBorder="1"/>
    <xf numFmtId="0" fontId="7" fillId="4" borderId="25" xfId="10" applyFont="1" applyFill="1" applyBorder="1"/>
    <xf numFmtId="3" fontId="22" fillId="4" borderId="25" xfId="10" applyNumberFormat="1" applyFont="1" applyFill="1" applyBorder="1"/>
    <xf numFmtId="0" fontId="20" fillId="4" borderId="0" xfId="10" applyFont="1" applyFill="1" applyBorder="1"/>
    <xf numFmtId="0" fontId="10" fillId="4" borderId="25" xfId="10" applyFont="1" applyFill="1" applyBorder="1" applyAlignment="1">
      <alignment horizontal="center"/>
    </xf>
    <xf numFmtId="0" fontId="14" fillId="4" borderId="25" xfId="10" applyFont="1" applyFill="1" applyBorder="1" applyAlignment="1">
      <alignment horizontal="center"/>
    </xf>
    <xf numFmtId="0" fontId="7" fillId="4" borderId="24" xfId="10" applyFont="1" applyFill="1" applyBorder="1" applyAlignment="1">
      <alignment horizontal="center"/>
    </xf>
    <xf numFmtId="0" fontId="7" fillId="4" borderId="0" xfId="10" applyFont="1" applyFill="1" applyBorder="1" applyAlignment="1">
      <alignment horizontal="left"/>
    </xf>
    <xf numFmtId="0" fontId="10" fillId="4" borderId="24" xfId="10" applyFont="1" applyFill="1" applyBorder="1"/>
    <xf numFmtId="0" fontId="32" fillId="4" borderId="25" xfId="10" applyFont="1" applyFill="1" applyBorder="1"/>
    <xf numFmtId="3" fontId="7" fillId="4" borderId="25" xfId="10" applyNumberFormat="1" applyFont="1" applyFill="1" applyBorder="1"/>
    <xf numFmtId="0" fontId="2" fillId="4" borderId="23" xfId="0" applyFont="1" applyFill="1" applyBorder="1"/>
    <xf numFmtId="0" fontId="16" fillId="4" borderId="0" xfId="0" applyFont="1" applyFill="1" applyBorder="1" applyAlignment="1">
      <alignment horizontal="right"/>
    </xf>
    <xf numFmtId="0" fontId="2" fillId="4" borderId="25" xfId="0" applyFont="1" applyFill="1" applyBorder="1"/>
    <xf numFmtId="0" fontId="7" fillId="4" borderId="0" xfId="9" applyFont="1" applyFill="1" applyBorder="1"/>
    <xf numFmtId="0" fontId="0" fillId="4" borderId="24" xfId="0" applyFill="1" applyBorder="1"/>
    <xf numFmtId="0" fontId="10" fillId="4" borderId="34" xfId="10" applyFont="1" applyFill="1" applyBorder="1"/>
    <xf numFmtId="0" fontId="10" fillId="4" borderId="30" xfId="10" applyFont="1" applyFill="1" applyBorder="1" applyAlignment="1">
      <alignment horizontal="center"/>
    </xf>
    <xf numFmtId="0" fontId="10" fillId="4" borderId="31" xfId="10" applyFont="1" applyFill="1" applyBorder="1" applyAlignment="1">
      <alignment horizontal="center"/>
    </xf>
    <xf numFmtId="3" fontId="10" fillId="4" borderId="26" xfId="0" applyNumberFormat="1" applyFont="1" applyFill="1" applyBorder="1"/>
    <xf numFmtId="0" fontId="0" fillId="4" borderId="34" xfId="0" applyFill="1" applyBorder="1"/>
    <xf numFmtId="0" fontId="0" fillId="4" borderId="30" xfId="0" applyFill="1" applyBorder="1"/>
    <xf numFmtId="0" fontId="0" fillId="4" borderId="31" xfId="0" applyFill="1" applyBorder="1"/>
    <xf numFmtId="0" fontId="12" fillId="4" borderId="25" xfId="9" applyFont="1" applyFill="1" applyBorder="1"/>
    <xf numFmtId="3" fontId="10" fillId="6" borderId="35" xfId="0" applyNumberFormat="1" applyFont="1" applyFill="1" applyBorder="1" applyAlignment="1">
      <alignment horizontal="right"/>
    </xf>
    <xf numFmtId="0" fontId="0" fillId="4" borderId="29" xfId="0" applyFill="1" applyBorder="1"/>
    <xf numFmtId="3" fontId="10" fillId="6" borderId="29" xfId="0" applyNumberFormat="1" applyFont="1" applyFill="1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3" fontId="10" fillId="7" borderId="35" xfId="0" applyNumberFormat="1" applyFont="1" applyFill="1" applyBorder="1" applyProtection="1"/>
    <xf numFmtId="3" fontId="10" fillId="4" borderId="29" xfId="0" applyNumberFormat="1" applyFont="1" applyFill="1" applyBorder="1" applyProtection="1"/>
    <xf numFmtId="3" fontId="28" fillId="7" borderId="35" xfId="0" applyNumberFormat="1" applyFont="1" applyFill="1" applyBorder="1" applyProtection="1"/>
    <xf numFmtId="3" fontId="0" fillId="4" borderId="0" xfId="0" applyNumberFormat="1" applyFill="1" applyBorder="1" applyAlignment="1">
      <alignment horizontal="center"/>
    </xf>
    <xf numFmtId="3" fontId="22" fillId="7" borderId="35" xfId="0" applyNumberFormat="1" applyFont="1" applyFill="1" applyBorder="1" applyAlignment="1">
      <alignment horizontal="center"/>
    </xf>
    <xf numFmtId="3" fontId="22" fillId="4" borderId="20" xfId="0" applyNumberFormat="1" applyFont="1" applyFill="1" applyBorder="1" applyProtection="1"/>
    <xf numFmtId="3" fontId="22" fillId="4" borderId="0" xfId="0" applyNumberFormat="1" applyFont="1" applyFill="1" applyBorder="1" applyProtection="1"/>
    <xf numFmtId="3" fontId="28" fillId="7" borderId="35" xfId="0" applyNumberFormat="1" applyFont="1" applyFill="1" applyBorder="1" applyAlignment="1" applyProtection="1">
      <alignment horizontal="right"/>
    </xf>
    <xf numFmtId="3" fontId="0" fillId="6" borderId="29" xfId="0" applyNumberFormat="1" applyFill="1" applyBorder="1" applyAlignment="1">
      <alignment horizontal="center"/>
    </xf>
    <xf numFmtId="0" fontId="27" fillId="4" borderId="0" xfId="0" applyFont="1" applyFill="1" applyBorder="1" applyProtection="1"/>
    <xf numFmtId="3" fontId="10" fillId="7" borderId="35" xfId="0" applyNumberFormat="1" applyFont="1" applyFill="1" applyBorder="1"/>
    <xf numFmtId="3" fontId="22" fillId="0" borderId="35" xfId="0" applyNumberFormat="1" applyFont="1" applyFill="1" applyBorder="1" applyAlignment="1" applyProtection="1">
      <alignment horizontal="right"/>
    </xf>
    <xf numFmtId="3" fontId="10" fillId="7" borderId="29" xfId="0" applyNumberFormat="1" applyFont="1" applyFill="1" applyBorder="1" applyAlignment="1">
      <alignment horizontal="center"/>
    </xf>
    <xf numFmtId="0" fontId="3" fillId="5" borderId="10" xfId="10" applyFont="1" applyFill="1" applyBorder="1"/>
    <xf numFmtId="3" fontId="10" fillId="7" borderId="39" xfId="0" applyNumberFormat="1" applyFont="1" applyFill="1" applyBorder="1"/>
    <xf numFmtId="0" fontId="5" fillId="7" borderId="20" xfId="0" applyFont="1" applyFill="1" applyBorder="1"/>
    <xf numFmtId="0" fontId="2" fillId="7" borderId="20" xfId="0" applyFont="1" applyFill="1" applyBorder="1"/>
    <xf numFmtId="0" fontId="0" fillId="7" borderId="20" xfId="0" applyFill="1" applyBorder="1"/>
    <xf numFmtId="0" fontId="10" fillId="7" borderId="29" xfId="0" applyFont="1" applyFill="1" applyBorder="1"/>
    <xf numFmtId="3" fontId="10" fillId="7" borderId="39" xfId="0" applyNumberFormat="1" applyFont="1" applyFill="1" applyBorder="1" applyAlignment="1">
      <alignment horizontal="right"/>
    </xf>
    <xf numFmtId="3" fontId="0" fillId="8" borderId="15" xfId="0" applyNumberFormat="1" applyFill="1" applyBorder="1" applyAlignment="1">
      <alignment horizontal="center"/>
    </xf>
    <xf numFmtId="3" fontId="0" fillId="8" borderId="38" xfId="0" applyNumberFormat="1" applyFill="1" applyBorder="1" applyAlignment="1">
      <alignment horizontal="center"/>
    </xf>
    <xf numFmtId="3" fontId="0" fillId="8" borderId="1" xfId="0" applyNumberFormat="1" applyFill="1" applyBorder="1" applyAlignment="1">
      <alignment horizontal="center"/>
    </xf>
    <xf numFmtId="165" fontId="0" fillId="8" borderId="1" xfId="11" applyNumberFormat="1" applyFont="1" applyFill="1" applyBorder="1" applyAlignment="1">
      <alignment horizontal="center"/>
    </xf>
    <xf numFmtId="3" fontId="0" fillId="8" borderId="35" xfId="0" applyNumberFormat="1" applyFill="1" applyBorder="1" applyAlignment="1">
      <alignment horizontal="center"/>
    </xf>
    <xf numFmtId="3" fontId="22" fillId="8" borderId="35" xfId="0" applyNumberFormat="1" applyFont="1" applyFill="1" applyBorder="1" applyAlignment="1">
      <alignment horizontal="center"/>
    </xf>
    <xf numFmtId="0" fontId="7" fillId="8" borderId="35" xfId="0" applyFont="1" applyFill="1" applyBorder="1" applyAlignment="1">
      <alignment horizontal="center"/>
    </xf>
    <xf numFmtId="3" fontId="10" fillId="6" borderId="4" xfId="0" applyNumberFormat="1" applyFont="1" applyFill="1" applyBorder="1"/>
    <xf numFmtId="0" fontId="0" fillId="6" borderId="5" xfId="0" applyFill="1" applyBorder="1"/>
    <xf numFmtId="0" fontId="0" fillId="6" borderId="26" xfId="0" applyFill="1" applyBorder="1"/>
    <xf numFmtId="0" fontId="10" fillId="6" borderId="13" xfId="0" applyFont="1" applyFill="1" applyBorder="1"/>
    <xf numFmtId="0" fontId="0" fillId="6" borderId="0" xfId="0" applyFill="1" applyBorder="1"/>
    <xf numFmtId="0" fontId="0" fillId="6" borderId="25" xfId="0" applyFill="1" applyBorder="1"/>
    <xf numFmtId="0" fontId="10" fillId="6" borderId="9" xfId="0" applyFont="1" applyFill="1" applyBorder="1"/>
    <xf numFmtId="0" fontId="0" fillId="6" borderId="2" xfId="0" applyFill="1" applyBorder="1"/>
    <xf numFmtId="0" fontId="0" fillId="6" borderId="24" xfId="0" applyFill="1" applyBorder="1"/>
    <xf numFmtId="3" fontId="10" fillId="6" borderId="4" xfId="0" applyNumberFormat="1" applyFont="1" applyFill="1" applyBorder="1" applyAlignment="1">
      <alignment horizontal="right"/>
    </xf>
    <xf numFmtId="3" fontId="28" fillId="6" borderId="35" xfId="0" applyNumberFormat="1" applyFont="1" applyFill="1" applyBorder="1" applyAlignment="1" applyProtection="1">
      <alignment horizontal="center"/>
      <protection locked="0"/>
    </xf>
    <xf numFmtId="3" fontId="22" fillId="6" borderId="35" xfId="0" applyNumberFormat="1" applyFont="1" applyFill="1" applyBorder="1" applyAlignment="1" applyProtection="1">
      <alignment horizontal="center"/>
      <protection locked="0"/>
    </xf>
    <xf numFmtId="3" fontId="10" fillId="0" borderId="35" xfId="0" applyNumberFormat="1" applyFont="1" applyFill="1" applyBorder="1" applyAlignment="1">
      <alignment horizontal="center"/>
    </xf>
    <xf numFmtId="49" fontId="7" fillId="4" borderId="12" xfId="10" applyNumberFormat="1" applyFont="1" applyFill="1" applyBorder="1"/>
    <xf numFmtId="0" fontId="10" fillId="0" borderId="35" xfId="10" applyFont="1" applyFill="1" applyBorder="1" applyAlignment="1">
      <alignment horizontal="right"/>
    </xf>
    <xf numFmtId="0" fontId="3" fillId="4" borderId="0" xfId="0" applyFont="1" applyFill="1"/>
    <xf numFmtId="0" fontId="2" fillId="5" borderId="40" xfId="0" applyFont="1" applyFill="1" applyBorder="1"/>
    <xf numFmtId="0" fontId="4" fillId="5" borderId="41" xfId="0" applyFont="1" applyFill="1" applyBorder="1"/>
    <xf numFmtId="0" fontId="3" fillId="5" borderId="15" xfId="0" applyFont="1" applyFill="1" applyBorder="1"/>
    <xf numFmtId="0" fontId="8" fillId="4" borderId="2" xfId="0" applyNumberFormat="1" applyFont="1" applyFill="1" applyBorder="1" applyAlignment="1" applyProtection="1">
      <alignment horizontal="left"/>
      <protection locked="0"/>
    </xf>
    <xf numFmtId="0" fontId="0" fillId="4" borderId="2" xfId="0" applyFill="1" applyBorder="1" applyAlignment="1"/>
    <xf numFmtId="0" fontId="26" fillId="4" borderId="0" xfId="0" applyFont="1" applyFill="1" applyBorder="1"/>
    <xf numFmtId="0" fontId="35" fillId="4" borderId="0" xfId="0" applyFont="1" applyFill="1" applyBorder="1"/>
    <xf numFmtId="0" fontId="33" fillId="4" borderId="0" xfId="0" applyFont="1" applyFill="1" applyBorder="1"/>
    <xf numFmtId="0" fontId="15" fillId="4" borderId="0" xfId="0" applyFont="1" applyFill="1" applyBorder="1"/>
    <xf numFmtId="0" fontId="36" fillId="4" borderId="0" xfId="0" applyFont="1" applyFill="1" applyBorder="1"/>
    <xf numFmtId="0" fontId="37" fillId="4" borderId="0" xfId="0" applyFont="1" applyFill="1" applyBorder="1"/>
    <xf numFmtId="0" fontId="37" fillId="4" borderId="0" xfId="0" applyFont="1" applyFill="1"/>
    <xf numFmtId="0" fontId="9" fillId="4" borderId="0" xfId="0" applyFont="1" applyFill="1" applyBorder="1"/>
    <xf numFmtId="0" fontId="38" fillId="4" borderId="0" xfId="0" applyFont="1" applyFill="1"/>
    <xf numFmtId="0" fontId="39" fillId="4" borderId="0" xfId="0" applyFont="1" applyFill="1"/>
    <xf numFmtId="0" fontId="1" fillId="4" borderId="11" xfId="0" applyFont="1" applyFill="1" applyBorder="1"/>
    <xf numFmtId="0" fontId="1" fillId="4" borderId="12" xfId="0" applyFont="1" applyFill="1" applyBorder="1"/>
    <xf numFmtId="0" fontId="1" fillId="4" borderId="12" xfId="7" applyFont="1" applyFill="1" applyBorder="1" applyProtection="1"/>
    <xf numFmtId="9" fontId="40" fillId="9" borderId="31" xfId="0" applyNumberFormat="1" applyFont="1" applyFill="1" applyBorder="1" applyAlignment="1">
      <alignment vertical="center" wrapText="1"/>
    </xf>
    <xf numFmtId="9" fontId="40" fillId="9" borderId="0" xfId="0" applyNumberFormat="1" applyFont="1" applyFill="1" applyBorder="1" applyAlignment="1">
      <alignment vertical="center" wrapText="1"/>
    </xf>
    <xf numFmtId="0" fontId="10" fillId="4" borderId="21" xfId="0" applyFont="1" applyFill="1" applyBorder="1" applyProtection="1"/>
    <xf numFmtId="0" fontId="10" fillId="4" borderId="22" xfId="0" applyFont="1" applyFill="1" applyBorder="1" applyProtection="1"/>
    <xf numFmtId="0" fontId="10" fillId="4" borderId="32" xfId="0" applyFont="1" applyFill="1" applyBorder="1" applyProtection="1"/>
    <xf numFmtId="9" fontId="40" fillId="9" borderId="25" xfId="0" applyNumberFormat="1" applyFont="1" applyFill="1" applyBorder="1" applyAlignment="1">
      <alignment vertical="center" wrapText="1"/>
    </xf>
    <xf numFmtId="0" fontId="10" fillId="4" borderId="34" xfId="0" applyFont="1" applyFill="1" applyBorder="1" applyProtection="1"/>
    <xf numFmtId="9" fontId="40" fillId="9" borderId="30" xfId="0" applyNumberFormat="1" applyFont="1" applyFill="1" applyBorder="1" applyAlignment="1">
      <alignment vertical="center" wrapText="1"/>
    </xf>
    <xf numFmtId="9" fontId="40" fillId="9" borderId="42" xfId="0" applyNumberFormat="1" applyFont="1" applyFill="1" applyBorder="1" applyAlignment="1">
      <alignment vertical="center" wrapText="1"/>
    </xf>
    <xf numFmtId="9" fontId="40" fillId="9" borderId="21" xfId="0" applyNumberFormat="1" applyFont="1" applyFill="1" applyBorder="1" applyAlignment="1">
      <alignment vertical="center" wrapText="1"/>
    </xf>
    <xf numFmtId="9" fontId="40" fillId="9" borderId="22" xfId="0" applyNumberFormat="1" applyFont="1" applyFill="1" applyBorder="1" applyAlignment="1">
      <alignment vertical="center" wrapText="1"/>
    </xf>
    <xf numFmtId="9" fontId="40" fillId="9" borderId="32" xfId="0" applyNumberFormat="1" applyFont="1" applyFill="1" applyBorder="1" applyAlignment="1">
      <alignment vertical="center" wrapText="1"/>
    </xf>
    <xf numFmtId="9" fontId="40" fillId="9" borderId="23" xfId="0" applyNumberFormat="1" applyFont="1" applyFill="1" applyBorder="1" applyAlignment="1">
      <alignment vertical="center" wrapText="1"/>
    </xf>
    <xf numFmtId="9" fontId="40" fillId="9" borderId="34" xfId="0" applyNumberFormat="1" applyFont="1" applyFill="1" applyBorder="1" applyAlignment="1">
      <alignment vertical="center" wrapText="1"/>
    </xf>
    <xf numFmtId="0" fontId="10" fillId="4" borderId="46" xfId="0" applyFont="1" applyFill="1" applyBorder="1" applyProtection="1"/>
    <xf numFmtId="0" fontId="10" fillId="4" borderId="47" xfId="0" applyFont="1" applyFill="1" applyBorder="1" applyProtection="1"/>
    <xf numFmtId="9" fontId="40" fillId="9" borderId="50" xfId="0" applyNumberFormat="1" applyFont="1" applyFill="1" applyBorder="1" applyAlignment="1">
      <alignment vertical="center" wrapText="1"/>
    </xf>
    <xf numFmtId="0" fontId="10" fillId="4" borderId="51" xfId="0" applyFont="1" applyFill="1" applyBorder="1" applyProtection="1"/>
    <xf numFmtId="0" fontId="1" fillId="4" borderId="27" xfId="0" applyFont="1" applyFill="1" applyBorder="1" applyProtection="1"/>
    <xf numFmtId="0" fontId="1" fillId="4" borderId="47" xfId="0" applyFont="1" applyFill="1" applyBorder="1" applyProtection="1"/>
    <xf numFmtId="0" fontId="43" fillId="4" borderId="23" xfId="0" applyFont="1" applyFill="1" applyBorder="1"/>
    <xf numFmtId="0" fontId="43" fillId="4" borderId="0" xfId="0" applyFont="1" applyFill="1" applyBorder="1"/>
    <xf numFmtId="0" fontId="43" fillId="4" borderId="25" xfId="0" applyFont="1" applyFill="1" applyBorder="1"/>
    <xf numFmtId="0" fontId="43" fillId="0" borderId="0" xfId="0" applyFont="1"/>
    <xf numFmtId="0" fontId="44" fillId="4" borderId="11" xfId="0" applyFont="1" applyFill="1" applyBorder="1"/>
    <xf numFmtId="0" fontId="44" fillId="4" borderId="17" xfId="0" applyFont="1" applyFill="1" applyBorder="1"/>
    <xf numFmtId="3" fontId="43" fillId="0" borderId="35" xfId="0" applyNumberFormat="1" applyFont="1" applyFill="1" applyBorder="1" applyAlignment="1">
      <alignment horizontal="center"/>
    </xf>
    <xf numFmtId="0" fontId="1" fillId="4" borderId="12" xfId="10" applyFont="1" applyFill="1" applyBorder="1"/>
    <xf numFmtId="0" fontId="10" fillId="4" borderId="52" xfId="0" applyFont="1" applyFill="1" applyBorder="1" applyProtection="1"/>
    <xf numFmtId="0" fontId="10" fillId="4" borderId="53" xfId="0" applyFont="1" applyFill="1" applyBorder="1" applyProtection="1"/>
    <xf numFmtId="0" fontId="0" fillId="4" borderId="0" xfId="0" applyFont="1" applyFill="1" applyBorder="1"/>
    <xf numFmtId="0" fontId="10" fillId="10" borderId="0" xfId="10" applyFont="1" applyFill="1" applyBorder="1"/>
    <xf numFmtId="0" fontId="25" fillId="10" borderId="0" xfId="10" applyFont="1" applyFill="1" applyBorder="1"/>
    <xf numFmtId="0" fontId="10" fillId="10" borderId="0" xfId="10" applyFont="1" applyFill="1" applyBorder="1" applyAlignment="1">
      <alignment horizontal="center"/>
    </xf>
    <xf numFmtId="10" fontId="40" fillId="10" borderId="0" xfId="0" applyNumberFormat="1" applyFont="1" applyFill="1" applyBorder="1" applyAlignment="1">
      <alignment vertical="center" wrapText="1"/>
    </xf>
    <xf numFmtId="3" fontId="7" fillId="4" borderId="0" xfId="10" applyNumberFormat="1" applyFont="1" applyFill="1" applyBorder="1" applyAlignment="1">
      <alignment horizontal="right" wrapText="1"/>
    </xf>
    <xf numFmtId="0" fontId="26" fillId="10" borderId="0" xfId="10" applyFont="1" applyFill="1" applyBorder="1"/>
    <xf numFmtId="3" fontId="7" fillId="10" borderId="0" xfId="10" applyNumberFormat="1" applyFont="1" applyFill="1" applyBorder="1" applyAlignment="1">
      <alignment horizontal="center" wrapText="1"/>
    </xf>
    <xf numFmtId="0" fontId="10" fillId="10" borderId="25" xfId="10" applyFont="1" applyFill="1" applyBorder="1" applyAlignment="1">
      <alignment horizontal="center"/>
    </xf>
    <xf numFmtId="3" fontId="7" fillId="10" borderId="0" xfId="10" applyNumberFormat="1" applyFont="1" applyFill="1" applyBorder="1" applyAlignment="1">
      <alignment horizontal="center"/>
    </xf>
    <xf numFmtId="0" fontId="7" fillId="10" borderId="25" xfId="10" applyFont="1" applyFill="1" applyBorder="1" applyAlignment="1">
      <alignment horizontal="center"/>
    </xf>
    <xf numFmtId="3" fontId="22" fillId="10" borderId="0" xfId="0" applyNumberFormat="1" applyFont="1" applyFill="1" applyBorder="1" applyProtection="1">
      <protection locked="0"/>
    </xf>
    <xf numFmtId="0" fontId="11" fillId="10" borderId="0" xfId="10" applyFont="1" applyFill="1" applyBorder="1"/>
    <xf numFmtId="0" fontId="7" fillId="10" borderId="0" xfId="10" applyFont="1" applyFill="1" applyBorder="1"/>
    <xf numFmtId="0" fontId="8" fillId="10" borderId="0" xfId="10" applyFont="1" applyFill="1" applyBorder="1"/>
    <xf numFmtId="0" fontId="15" fillId="10" borderId="0" xfId="10" applyFont="1" applyFill="1" applyBorder="1"/>
    <xf numFmtId="0" fontId="7" fillId="10" borderId="11" xfId="10" applyFont="1" applyFill="1" applyBorder="1"/>
    <xf numFmtId="0" fontId="1" fillId="10" borderId="11" xfId="10" applyFont="1" applyFill="1" applyBorder="1"/>
    <xf numFmtId="0" fontId="11" fillId="10" borderId="11" xfId="10" applyFont="1" applyFill="1" applyBorder="1"/>
    <xf numFmtId="3" fontId="7" fillId="10" borderId="0" xfId="10" applyNumberFormat="1" applyFont="1" applyFill="1" applyBorder="1" applyAlignment="1">
      <alignment horizontal="right" wrapText="1"/>
    </xf>
    <xf numFmtId="0" fontId="27" fillId="10" borderId="0" xfId="10" applyFont="1" applyFill="1" applyBorder="1"/>
    <xf numFmtId="3" fontId="28" fillId="10" borderId="25" xfId="10" applyNumberFormat="1" applyFont="1" applyFill="1" applyBorder="1"/>
    <xf numFmtId="0" fontId="19" fillId="10" borderId="25" xfId="10" applyFont="1" applyFill="1" applyBorder="1"/>
    <xf numFmtId="0" fontId="7" fillId="10" borderId="25" xfId="10" applyFont="1" applyFill="1" applyBorder="1"/>
    <xf numFmtId="0" fontId="10" fillId="10" borderId="25" xfId="10" applyFont="1" applyFill="1" applyBorder="1"/>
    <xf numFmtId="0" fontId="7" fillId="4" borderId="0" xfId="10" applyFont="1" applyFill="1" applyBorder="1" applyAlignment="1">
      <alignment horizontal="right"/>
    </xf>
    <xf numFmtId="0" fontId="11" fillId="4" borderId="0" xfId="10" applyFont="1" applyFill="1" applyBorder="1" applyAlignment="1">
      <alignment horizontal="right"/>
    </xf>
    <xf numFmtId="3" fontId="7" fillId="4" borderId="0" xfId="0" applyNumberFormat="1" applyFont="1" applyFill="1" applyBorder="1" applyAlignment="1" applyProtection="1">
      <alignment horizontal="right"/>
    </xf>
    <xf numFmtId="3" fontId="28" fillId="10" borderId="25" xfId="0" applyNumberFormat="1" applyFont="1" applyFill="1" applyBorder="1" applyProtection="1"/>
    <xf numFmtId="0" fontId="7" fillId="4" borderId="24" xfId="10" applyFont="1" applyFill="1" applyBorder="1"/>
    <xf numFmtId="10" fontId="41" fillId="0" borderId="0" xfId="0" applyNumberFormat="1" applyFont="1" applyFill="1" applyBorder="1" applyAlignment="1">
      <alignment vertical="center" wrapText="1"/>
    </xf>
    <xf numFmtId="9" fontId="41" fillId="0" borderId="0" xfId="0" applyNumberFormat="1" applyFont="1" applyFill="1" applyBorder="1" applyAlignment="1">
      <alignment vertical="center" wrapText="1"/>
    </xf>
    <xf numFmtId="10" fontId="1" fillId="10" borderId="25" xfId="11" applyNumberFormat="1" applyFont="1" applyFill="1" applyBorder="1" applyAlignment="1">
      <alignment horizontal="center"/>
    </xf>
    <xf numFmtId="3" fontId="7" fillId="4" borderId="0" xfId="1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0" fontId="7" fillId="0" borderId="0" xfId="0" applyFont="1" applyFill="1" applyBorder="1" applyProtection="1"/>
    <xf numFmtId="0" fontId="7" fillId="10" borderId="12" xfId="10" applyFont="1" applyFill="1" applyBorder="1"/>
    <xf numFmtId="0" fontId="1" fillId="4" borderId="11" xfId="10" applyFont="1" applyFill="1" applyBorder="1"/>
    <xf numFmtId="0" fontId="1" fillId="0" borderId="35" xfId="10" applyFont="1" applyFill="1" applyBorder="1" applyAlignment="1">
      <alignment horizontal="right"/>
    </xf>
    <xf numFmtId="166" fontId="22" fillId="6" borderId="1" xfId="0" applyNumberFormat="1" applyFont="1" applyFill="1" applyBorder="1" applyProtection="1">
      <protection locked="0"/>
    </xf>
    <xf numFmtId="3" fontId="1" fillId="0" borderId="35" xfId="0" applyNumberFormat="1" applyFont="1" applyFill="1" applyBorder="1" applyAlignment="1">
      <alignment horizontal="center"/>
    </xf>
    <xf numFmtId="0" fontId="1" fillId="4" borderId="23" xfId="10" applyFont="1" applyFill="1" applyBorder="1"/>
    <xf numFmtId="0" fontId="1" fillId="4" borderId="0" xfId="10" applyFont="1" applyFill="1" applyBorder="1"/>
    <xf numFmtId="0" fontId="32" fillId="4" borderId="0" xfId="10" applyFont="1" applyFill="1" applyBorder="1"/>
    <xf numFmtId="0" fontId="1" fillId="4" borderId="0" xfId="10" applyFont="1" applyFill="1" applyBorder="1" applyAlignment="1">
      <alignment horizontal="center"/>
    </xf>
    <xf numFmtId="0" fontId="1" fillId="4" borderId="17" xfId="10" applyFont="1" applyFill="1" applyBorder="1" applyAlignment="1">
      <alignment horizontal="center"/>
    </xf>
    <xf numFmtId="0" fontId="10" fillId="4" borderId="49" xfId="0" applyFont="1" applyFill="1" applyBorder="1" applyAlignment="1" applyProtection="1">
      <alignment wrapText="1"/>
    </xf>
    <xf numFmtId="0" fontId="10" fillId="4" borderId="45" xfId="0" applyFont="1" applyFill="1" applyBorder="1" applyAlignment="1" applyProtection="1">
      <alignment wrapText="1"/>
    </xf>
    <xf numFmtId="0" fontId="2" fillId="4" borderId="30" xfId="0" applyFont="1" applyFill="1" applyBorder="1"/>
    <xf numFmtId="0" fontId="1" fillId="4" borderId="48" xfId="0" applyFont="1" applyFill="1" applyBorder="1" applyProtection="1"/>
    <xf numFmtId="0" fontId="1" fillId="4" borderId="43" xfId="0" applyFont="1" applyFill="1" applyBorder="1" applyProtection="1"/>
    <xf numFmtId="0" fontId="1" fillId="4" borderId="44" xfId="0" applyFont="1" applyFill="1" applyBorder="1" applyProtection="1"/>
    <xf numFmtId="0" fontId="1" fillId="4" borderId="44" xfId="0" applyFont="1" applyFill="1" applyBorder="1" applyAlignment="1" applyProtection="1">
      <alignment wrapText="1"/>
    </xf>
    <xf numFmtId="0" fontId="1" fillId="4" borderId="49" xfId="0" applyFont="1" applyFill="1" applyBorder="1" applyProtection="1"/>
    <xf numFmtId="0" fontId="1" fillId="4" borderId="32" xfId="0" applyFont="1" applyFill="1" applyBorder="1" applyAlignment="1" applyProtection="1">
      <alignment wrapText="1"/>
    </xf>
    <xf numFmtId="3" fontId="15" fillId="5" borderId="9" xfId="10" applyNumberFormat="1" applyFont="1" applyFill="1" applyBorder="1" applyAlignment="1">
      <alignment horizontal="left"/>
    </xf>
    <xf numFmtId="3" fontId="15" fillId="5" borderId="2" xfId="10" applyNumberFormat="1" applyFont="1" applyFill="1" applyBorder="1" applyAlignment="1">
      <alignment horizontal="left"/>
    </xf>
    <xf numFmtId="3" fontId="15" fillId="5" borderId="10" xfId="10" applyNumberFormat="1" applyFont="1" applyFill="1" applyBorder="1" applyAlignment="1">
      <alignment horizontal="left"/>
    </xf>
    <xf numFmtId="0" fontId="7" fillId="4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left" vertical="center"/>
    </xf>
  </cellXfs>
  <cellStyles count="16">
    <cellStyle name="LTG_CF" xfId="1"/>
    <cellStyle name="Normal" xfId="0" builtinId="0"/>
    <cellStyle name="Normal 2" xfId="2"/>
    <cellStyle name="Normal 2 2" xfId="3"/>
    <cellStyle name="Normal 3" xfId="4"/>
    <cellStyle name="Normal 4" xfId="5"/>
    <cellStyle name="Normal 5" xfId="6"/>
    <cellStyle name="Normal_E. Villkorad återbäring" xfId="7"/>
    <cellStyle name="Normal_MRISK-L" xfId="8"/>
    <cellStyle name="Normal_Sida_1a" xfId="9"/>
    <cellStyle name="Normal_Trafikljus" xfId="10"/>
    <cellStyle name="Procent" xfId="11" builtinId="5"/>
    <cellStyle name="Procent 2" xfId="12"/>
    <cellStyle name="QIS5Header 2" xfId="13"/>
    <cellStyle name="Tusental (0)_BIA" xfId="14"/>
    <cellStyle name="Valuta (0)_BIA" xfId="15"/>
  </cellStyles>
  <dxfs count="2">
    <dxf>
      <fill>
        <patternFill>
          <bgColor indexed="11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tabSelected="1" view="pageBreakPreview" zoomScaleNormal="100" zoomScaleSheetLayoutView="100" workbookViewId="0"/>
  </sheetViews>
  <sheetFormatPr defaultRowHeight="12.75"/>
  <cols>
    <col min="1" max="1" width="2.83203125" style="1" customWidth="1"/>
    <col min="2" max="2" width="5.83203125" style="1" customWidth="1"/>
    <col min="3" max="3" width="10.83203125" style="1" customWidth="1"/>
    <col min="4" max="4" width="12.6640625" style="1" customWidth="1"/>
    <col min="5" max="5" width="15.83203125" style="1" customWidth="1"/>
    <col min="6" max="6" width="2.83203125" style="1" customWidth="1"/>
    <col min="7" max="7" width="13.83203125" style="1" customWidth="1"/>
    <col min="8" max="8" width="11.33203125" style="1" customWidth="1"/>
    <col min="9" max="9" width="3.83203125" style="1" customWidth="1"/>
    <col min="10" max="10" width="18.83203125" style="1" customWidth="1"/>
    <col min="11" max="11" width="3.1640625" style="1" customWidth="1"/>
    <col min="12" max="12" width="13.83203125" style="1" bestFit="1" customWidth="1"/>
    <col min="13" max="16384" width="9.33203125" style="1"/>
  </cols>
  <sheetData>
    <row r="1" spans="1:12" s="7" customFormat="1" ht="15.75">
      <c r="A1" s="1"/>
      <c r="B1" s="5"/>
      <c r="C1" s="1"/>
      <c r="D1" s="1"/>
      <c r="E1" s="1"/>
      <c r="F1" s="1"/>
      <c r="G1" s="1"/>
      <c r="H1" s="1"/>
      <c r="I1" s="1"/>
      <c r="J1" s="6" t="s">
        <v>322</v>
      </c>
      <c r="K1" s="289"/>
      <c r="L1" s="6"/>
    </row>
    <row r="2" spans="1:12" s="7" customFormat="1" ht="9" customHeight="1">
      <c r="A2" s="4"/>
      <c r="B2" s="8" t="s">
        <v>0</v>
      </c>
      <c r="C2" s="9"/>
      <c r="D2" s="9"/>
      <c r="E2" s="10"/>
      <c r="F2" s="4"/>
      <c r="G2" s="19"/>
      <c r="H2" s="11" t="s">
        <v>51</v>
      </c>
      <c r="I2" s="4"/>
      <c r="J2" s="11" t="s">
        <v>1</v>
      </c>
      <c r="K2" s="12"/>
    </row>
    <row r="3" spans="1:12" s="7" customFormat="1" ht="15.75" customHeight="1">
      <c r="A3" s="1"/>
      <c r="B3" s="13"/>
      <c r="C3" s="3"/>
      <c r="D3" s="3"/>
      <c r="E3" s="290"/>
      <c r="F3" s="1"/>
      <c r="G3" s="19"/>
      <c r="H3" s="123"/>
      <c r="I3" s="1"/>
      <c r="J3" s="291"/>
    </row>
    <row r="4" spans="1:12" s="7" customFormat="1" ht="9" customHeight="1">
      <c r="A4" s="4"/>
      <c r="B4" s="8" t="s">
        <v>2</v>
      </c>
      <c r="C4" s="9"/>
      <c r="D4" s="9"/>
      <c r="E4" s="11" t="s">
        <v>3</v>
      </c>
      <c r="F4" s="4"/>
      <c r="G4" s="4"/>
      <c r="H4" s="4"/>
      <c r="I4" s="4"/>
      <c r="J4" s="11" t="s">
        <v>4</v>
      </c>
      <c r="K4" s="12"/>
    </row>
    <row r="5" spans="1:12" s="7" customFormat="1" ht="15.75" customHeight="1">
      <c r="A5" s="1"/>
      <c r="B5" s="14"/>
      <c r="C5" s="15"/>
      <c r="D5" s="16"/>
      <c r="E5" s="292"/>
      <c r="F5" s="1"/>
      <c r="G5" s="17"/>
      <c r="H5" s="1"/>
      <c r="I5" s="1"/>
      <c r="J5" s="292"/>
    </row>
    <row r="6" spans="1:12" s="7" customFormat="1" ht="12.75" customHeight="1"/>
    <row r="7" spans="1:12" s="7" customFormat="1" ht="12.75" customHeight="1"/>
    <row r="8" spans="1:12" s="7" customFormat="1" ht="15.75" customHeight="1">
      <c r="B8" s="293" t="s">
        <v>207</v>
      </c>
      <c r="C8" s="294"/>
      <c r="D8" s="294"/>
      <c r="E8" s="294"/>
      <c r="F8" s="2"/>
      <c r="G8" s="2"/>
      <c r="H8" s="2"/>
      <c r="I8" s="2"/>
      <c r="J8" s="2"/>
    </row>
    <row r="9" spans="1:12" s="7" customFormat="1" ht="12.75" customHeight="1"/>
    <row r="10" spans="1:12" s="7" customFormat="1" ht="12.75" customHeight="1">
      <c r="J10" s="20"/>
    </row>
    <row r="11" spans="1:12" s="7" customFormat="1" ht="12.75" customHeight="1">
      <c r="B11" s="21" t="s">
        <v>179</v>
      </c>
      <c r="C11" s="295" t="s">
        <v>208</v>
      </c>
      <c r="D11" s="21"/>
      <c r="F11" s="296"/>
      <c r="G11" s="296"/>
      <c r="H11" s="21"/>
      <c r="I11" s="21"/>
      <c r="J11" s="21"/>
      <c r="K11" s="21"/>
      <c r="L11" s="21"/>
    </row>
    <row r="12" spans="1:12" s="7" customFormat="1" ht="12.75" customHeight="1">
      <c r="B12" s="21"/>
      <c r="C12" s="295"/>
      <c r="D12" s="21"/>
      <c r="E12" s="21"/>
      <c r="F12" s="21"/>
      <c r="G12" s="21"/>
      <c r="H12" s="21"/>
      <c r="I12" s="21"/>
      <c r="J12" s="21"/>
      <c r="K12" s="21"/>
      <c r="L12" s="21"/>
    </row>
    <row r="13" spans="1:12" s="7" customFormat="1" ht="12.75" customHeight="1">
      <c r="B13" s="297"/>
      <c r="C13" s="298" t="s">
        <v>209</v>
      </c>
      <c r="F13" s="19"/>
      <c r="G13" s="19"/>
      <c r="H13" s="19"/>
      <c r="I13" s="19"/>
      <c r="J13" s="19"/>
      <c r="K13" s="21"/>
      <c r="L13" s="21"/>
    </row>
    <row r="14" spans="1:12" s="7" customFormat="1" ht="12.75" customHeight="1">
      <c r="B14" s="21"/>
      <c r="C14" s="21"/>
      <c r="F14" s="19"/>
      <c r="G14" s="19"/>
      <c r="H14" s="19"/>
      <c r="I14" s="19"/>
      <c r="J14" s="19"/>
      <c r="K14" s="21"/>
      <c r="L14" s="21"/>
    </row>
    <row r="15" spans="1:12" s="7" customFormat="1" ht="12.75" customHeight="1">
      <c r="C15" s="21" t="s">
        <v>210</v>
      </c>
      <c r="D15" s="21" t="s">
        <v>211</v>
      </c>
      <c r="E15" s="19"/>
      <c r="F15" s="19"/>
      <c r="G15" s="19"/>
      <c r="H15" s="19"/>
      <c r="I15" s="19"/>
      <c r="J15" s="19"/>
      <c r="K15" s="21"/>
      <c r="L15" s="21"/>
    </row>
    <row r="16" spans="1:12" s="7" customFormat="1" ht="12.75" customHeight="1">
      <c r="C16" s="21"/>
      <c r="D16" s="21"/>
      <c r="E16" s="19"/>
      <c r="F16" s="19"/>
      <c r="G16" s="19"/>
      <c r="H16" s="19"/>
      <c r="I16" s="19"/>
      <c r="J16" s="19"/>
      <c r="K16" s="21"/>
      <c r="L16" s="21"/>
    </row>
    <row r="17" spans="2:12" s="7" customFormat="1" ht="12.75" customHeight="1">
      <c r="C17" s="21" t="s">
        <v>212</v>
      </c>
      <c r="D17" s="21" t="s">
        <v>213</v>
      </c>
      <c r="E17" s="19"/>
      <c r="F17" s="19"/>
      <c r="G17" s="19"/>
      <c r="H17" s="19"/>
      <c r="I17" s="19"/>
      <c r="J17" s="19"/>
      <c r="K17" s="21"/>
      <c r="L17" s="21"/>
    </row>
    <row r="18" spans="2:12" s="7" customFormat="1" ht="12.75" customHeight="1">
      <c r="C18" s="21"/>
      <c r="D18" s="21"/>
      <c r="E18" s="19"/>
      <c r="F18" s="19"/>
      <c r="G18" s="19"/>
      <c r="H18" s="19"/>
      <c r="I18" s="19"/>
      <c r="J18" s="19"/>
      <c r="K18" s="21"/>
      <c r="L18" s="21"/>
    </row>
    <row r="19" spans="2:12" s="7" customFormat="1" ht="12.75" customHeight="1">
      <c r="C19" s="21" t="s">
        <v>214</v>
      </c>
      <c r="D19" s="21" t="s">
        <v>215</v>
      </c>
      <c r="E19" s="19"/>
      <c r="F19" s="19"/>
      <c r="G19" s="19"/>
      <c r="H19" s="19"/>
      <c r="I19" s="19"/>
      <c r="J19" s="19"/>
      <c r="K19" s="21"/>
      <c r="L19" s="21"/>
    </row>
    <row r="20" spans="2:12" s="7" customFormat="1" ht="12.75" customHeight="1">
      <c r="C20" s="21"/>
      <c r="D20" s="21"/>
      <c r="E20" s="19"/>
      <c r="F20" s="19"/>
      <c r="G20" s="19"/>
      <c r="H20" s="19"/>
      <c r="I20" s="19"/>
      <c r="J20" s="19"/>
      <c r="K20" s="21"/>
      <c r="L20" s="21"/>
    </row>
    <row r="21" spans="2:12" s="7" customFormat="1" ht="12.75" customHeight="1">
      <c r="C21" s="21" t="s">
        <v>216</v>
      </c>
      <c r="D21" s="21" t="s">
        <v>217</v>
      </c>
      <c r="E21" s="19"/>
      <c r="F21" s="19"/>
      <c r="G21" s="19"/>
      <c r="H21" s="19"/>
      <c r="I21" s="19"/>
      <c r="J21" s="19"/>
      <c r="K21" s="21"/>
      <c r="L21" s="21"/>
    </row>
    <row r="22" spans="2:12" s="7" customFormat="1" ht="12.75" customHeight="1">
      <c r="C22" s="21"/>
      <c r="D22" s="21"/>
      <c r="E22" s="19"/>
      <c r="F22" s="19"/>
      <c r="G22" s="19"/>
      <c r="H22" s="19"/>
      <c r="I22" s="19"/>
      <c r="J22" s="19"/>
      <c r="K22" s="21"/>
      <c r="L22" s="21"/>
    </row>
    <row r="23" spans="2:12" s="299" customFormat="1" ht="12.75" customHeight="1">
      <c r="B23" s="7"/>
      <c r="C23" s="21" t="s">
        <v>218</v>
      </c>
      <c r="D23" s="21" t="s">
        <v>219</v>
      </c>
      <c r="E23" s="19"/>
      <c r="F23" s="19"/>
      <c r="G23" s="19"/>
      <c r="H23" s="19"/>
      <c r="I23" s="19"/>
      <c r="J23" s="19"/>
      <c r="K23" s="21"/>
      <c r="L23" s="296"/>
    </row>
    <row r="24" spans="2:12" s="299" customFormat="1" ht="12.75" customHeight="1">
      <c r="B24" s="7"/>
      <c r="C24" s="21"/>
      <c r="D24" s="21"/>
      <c r="E24" s="19"/>
      <c r="F24" s="19"/>
      <c r="G24" s="19"/>
      <c r="H24" s="19"/>
      <c r="I24" s="19"/>
      <c r="J24" s="19"/>
      <c r="K24" s="21"/>
      <c r="L24" s="296"/>
    </row>
    <row r="25" spans="2:12" s="299" customFormat="1" ht="12.75" customHeight="1">
      <c r="B25" s="7"/>
      <c r="C25" s="21" t="s">
        <v>220</v>
      </c>
      <c r="D25" s="21" t="s">
        <v>221</v>
      </c>
      <c r="E25" s="19"/>
      <c r="F25" s="19"/>
      <c r="G25" s="19"/>
      <c r="H25" s="19"/>
      <c r="I25" s="19"/>
      <c r="J25" s="19"/>
      <c r="K25" s="21"/>
      <c r="L25" s="296"/>
    </row>
    <row r="26" spans="2:12" s="299" customFormat="1" ht="12.75" customHeight="1">
      <c r="B26" s="18"/>
      <c r="C26" s="21"/>
      <c r="D26" s="7"/>
      <c r="E26" s="19"/>
      <c r="F26" s="19"/>
      <c r="G26" s="19"/>
      <c r="H26" s="19"/>
      <c r="I26" s="19"/>
      <c r="J26" s="19"/>
      <c r="K26" s="21"/>
      <c r="L26" s="296"/>
    </row>
    <row r="27" spans="2:12" s="299" customFormat="1" ht="12.75" customHeight="1">
      <c r="B27" s="18" t="s">
        <v>222</v>
      </c>
      <c r="C27" s="295" t="s">
        <v>223</v>
      </c>
      <c r="D27" s="7"/>
      <c r="E27" s="19"/>
      <c r="F27" s="19"/>
      <c r="G27" s="19"/>
      <c r="H27" s="19"/>
      <c r="I27" s="19"/>
      <c r="J27" s="19"/>
      <c r="K27" s="21"/>
      <c r="L27" s="296"/>
    </row>
    <row r="28" spans="2:12" s="299" customFormat="1" ht="12.75" customHeight="1">
      <c r="B28" s="7"/>
      <c r="C28" s="300"/>
      <c r="D28" s="7"/>
      <c r="E28" s="19"/>
      <c r="F28" s="19"/>
      <c r="G28" s="19"/>
      <c r="H28" s="19"/>
      <c r="I28" s="19"/>
      <c r="J28" s="19"/>
      <c r="K28" s="21"/>
      <c r="L28" s="21"/>
    </row>
    <row r="29" spans="2:12" s="299" customFormat="1" ht="12.75" customHeight="1">
      <c r="B29" s="18" t="s">
        <v>224</v>
      </c>
      <c r="C29" s="295" t="s">
        <v>321</v>
      </c>
      <c r="D29" s="19"/>
      <c r="E29" s="19"/>
      <c r="F29" s="19"/>
      <c r="G29" s="19"/>
      <c r="H29" s="19"/>
      <c r="I29" s="19"/>
      <c r="J29" s="19"/>
      <c r="K29" s="21"/>
      <c r="L29" s="21"/>
    </row>
    <row r="30" spans="2:12" s="7" customFormat="1" ht="12.75" customHeight="1">
      <c r="B30" s="19"/>
      <c r="C30" s="301"/>
      <c r="D30" s="19"/>
      <c r="E30" s="19"/>
      <c r="F30" s="19"/>
      <c r="G30" s="19"/>
      <c r="H30" s="19"/>
      <c r="I30" s="19"/>
      <c r="J30" s="19"/>
      <c r="K30" s="17"/>
      <c r="L30" s="296"/>
    </row>
    <row r="31" spans="2:12" s="7" customFormat="1" ht="12.75" customHeight="1">
      <c r="B31" s="18" t="s">
        <v>225</v>
      </c>
      <c r="C31" s="295" t="s">
        <v>317</v>
      </c>
      <c r="D31" s="19"/>
      <c r="E31" s="19"/>
      <c r="F31" s="19"/>
      <c r="G31" s="19"/>
      <c r="H31" s="19"/>
      <c r="I31" s="19"/>
      <c r="J31" s="19"/>
      <c r="K31" s="17"/>
      <c r="L31" s="296"/>
    </row>
    <row r="32" spans="2:12" s="7" customFormat="1" ht="12.75" customHeight="1">
      <c r="B32" s="19"/>
      <c r="C32" s="19"/>
      <c r="D32" s="19"/>
      <c r="E32" s="19"/>
      <c r="F32" s="19"/>
      <c r="G32" s="19"/>
      <c r="H32" s="19"/>
      <c r="I32" s="19"/>
      <c r="J32" s="19"/>
      <c r="K32" s="17"/>
      <c r="L32" s="17"/>
    </row>
    <row r="33" spans="1:12" s="7" customFormat="1" ht="12.75" customHeight="1">
      <c r="B33" s="18"/>
      <c r="C33" s="295"/>
      <c r="D33" s="19"/>
      <c r="E33" s="19"/>
      <c r="F33" s="19"/>
      <c r="G33" s="19"/>
      <c r="H33" s="19"/>
      <c r="I33" s="19"/>
      <c r="J33" s="19"/>
      <c r="K33" s="17"/>
      <c r="L33" s="17"/>
    </row>
    <row r="34" spans="1:12" s="7" customFormat="1" ht="12.75" customHeight="1">
      <c r="B34" s="19"/>
      <c r="C34" s="19"/>
      <c r="D34" s="19"/>
      <c r="E34" s="19"/>
      <c r="F34" s="19"/>
      <c r="G34" s="19"/>
      <c r="H34" s="19"/>
      <c r="I34" s="19"/>
      <c r="J34" s="19"/>
      <c r="K34" s="17"/>
      <c r="L34" s="17"/>
    </row>
    <row r="35" spans="1:12" s="7" customFormat="1" ht="12.75" customHeight="1">
      <c r="B35" s="19"/>
      <c r="C35" s="19"/>
      <c r="D35" s="19"/>
      <c r="E35" s="19"/>
      <c r="F35" s="19"/>
      <c r="G35" s="19"/>
      <c r="H35" s="19"/>
      <c r="I35" s="19"/>
      <c r="J35" s="19"/>
      <c r="K35" s="17"/>
      <c r="L35" s="17"/>
    </row>
    <row r="36" spans="1:12" s="7" customFormat="1" ht="12.75" customHeight="1">
      <c r="B36" s="19"/>
      <c r="C36" s="19"/>
      <c r="D36" s="19"/>
      <c r="E36" s="19"/>
      <c r="F36" s="19"/>
      <c r="G36" s="19"/>
      <c r="H36" s="19"/>
      <c r="I36" s="19"/>
      <c r="J36" s="19"/>
      <c r="K36" s="17"/>
      <c r="L36" s="17"/>
    </row>
    <row r="37" spans="1:12" s="7" customFormat="1" ht="12.75" customHeight="1">
      <c r="B37" s="19"/>
      <c r="C37" s="19"/>
      <c r="D37" s="19"/>
      <c r="E37" s="19"/>
      <c r="F37" s="19"/>
      <c r="G37" s="19"/>
      <c r="H37" s="19"/>
      <c r="I37" s="19"/>
      <c r="J37" s="19"/>
      <c r="K37" s="17"/>
      <c r="L37" s="17"/>
    </row>
    <row r="38" spans="1:12" s="7" customFormat="1" ht="12.75" customHeight="1">
      <c r="B38" s="19"/>
      <c r="C38" s="19"/>
      <c r="D38" s="19"/>
      <c r="E38" s="19"/>
      <c r="F38" s="19"/>
      <c r="G38" s="19"/>
      <c r="H38" s="19"/>
      <c r="I38" s="19"/>
      <c r="J38" s="19"/>
      <c r="K38" s="17"/>
      <c r="L38" s="17"/>
    </row>
    <row r="39" spans="1:12" s="7" customFormat="1" ht="12.75" customHeight="1">
      <c r="B39" s="19"/>
      <c r="C39" s="19"/>
      <c r="D39" s="19"/>
      <c r="E39" s="19"/>
      <c r="F39" s="19"/>
      <c r="G39" s="19"/>
      <c r="H39" s="19"/>
      <c r="I39" s="19"/>
      <c r="J39" s="19"/>
      <c r="K39" s="17"/>
      <c r="L39" s="17"/>
    </row>
    <row r="40" spans="1:12" s="7" customFormat="1" ht="12.75" customHeight="1">
      <c r="B40" s="19"/>
      <c r="C40" s="19"/>
      <c r="D40" s="19"/>
      <c r="E40" s="19"/>
      <c r="F40" s="19"/>
      <c r="G40" s="19"/>
      <c r="H40" s="19"/>
      <c r="I40" s="19"/>
      <c r="J40" s="19"/>
      <c r="K40" s="17"/>
      <c r="L40" s="17"/>
    </row>
    <row r="41" spans="1:12" s="7" customFormat="1" ht="12.75" customHeight="1">
      <c r="B41" s="19"/>
      <c r="C41" s="19"/>
      <c r="D41" s="19"/>
      <c r="E41" s="19"/>
      <c r="F41" s="19"/>
      <c r="G41" s="19"/>
      <c r="H41" s="19"/>
      <c r="I41" s="19"/>
      <c r="J41" s="19"/>
      <c r="K41" s="17"/>
      <c r="L41" s="17"/>
    </row>
    <row r="42" spans="1:12" s="7" customFormat="1" ht="12.75" customHeight="1">
      <c r="B42" s="19"/>
      <c r="C42" s="19"/>
      <c r="D42" s="19"/>
      <c r="E42" s="19"/>
      <c r="F42" s="19"/>
      <c r="G42" s="19"/>
      <c r="H42" s="19"/>
      <c r="I42" s="19"/>
      <c r="J42" s="19"/>
      <c r="K42" s="17"/>
      <c r="L42" s="17"/>
    </row>
    <row r="43" spans="1:12">
      <c r="B43" s="19"/>
      <c r="C43" s="19"/>
      <c r="D43" s="19"/>
      <c r="E43" s="19"/>
      <c r="F43" s="19"/>
      <c r="G43" s="19"/>
      <c r="H43" s="19"/>
      <c r="I43" s="19"/>
      <c r="J43" s="19"/>
    </row>
    <row r="44" spans="1:12" ht="15.75" customHeight="1"/>
    <row r="45" spans="1:12" ht="9" customHeight="1"/>
    <row r="46" spans="1:12" ht="20.25" customHeight="1"/>
    <row r="47" spans="1:12" s="4" customFormat="1" ht="9" customHeight="1">
      <c r="A47" s="302"/>
      <c r="B47" s="12"/>
    </row>
    <row r="48" spans="1:12" ht="20.25" customHeight="1">
      <c r="A48" s="7"/>
      <c r="B48" s="7"/>
    </row>
    <row r="49" spans="1:2" ht="9.9499999999999993" customHeight="1">
      <c r="A49" s="7"/>
      <c r="B49" s="7"/>
    </row>
    <row r="50" spans="1:2" s="4" customFormat="1" ht="9.9499999999999993" customHeight="1"/>
    <row r="51" spans="1:2" s="303" customFormat="1" ht="9.9499999999999993" customHeight="1"/>
    <row r="52" spans="1:2" s="303" customFormat="1" ht="9.9499999999999993" customHeight="1">
      <c r="A52" s="304"/>
    </row>
    <row r="53" spans="1:2" s="303" customFormat="1" ht="9.9499999999999993" customHeight="1">
      <c r="A53" s="304"/>
    </row>
    <row r="54" spans="1:2" ht="9.9499999999999993" customHeight="1"/>
    <row r="55" spans="1:2" ht="9.9499999999999993" customHeight="1"/>
  </sheetData>
  <pageMargins left="0.78740157480314965" right="0.39370078740157483" top="0.78740157480314965" bottom="0.6692913385826772" header="0" footer="0"/>
  <pageSetup paperSize="9" orientation="portrait" blackAndWhite="1" r:id="rId1"/>
  <headerFooter alignWithMargins="0"/>
  <rowBreaks count="1" manualBreakCount="1">
    <brk id="5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zoomScaleNormal="100" zoomScaleSheetLayoutView="100" workbookViewId="0"/>
  </sheetViews>
  <sheetFormatPr defaultRowHeight="12.75"/>
  <cols>
    <col min="1" max="1" width="3.1640625" customWidth="1"/>
    <col min="2" max="2" width="5.1640625" customWidth="1"/>
    <col min="3" max="3" width="16.5" customWidth="1"/>
    <col min="4" max="4" width="4.5" customWidth="1"/>
    <col min="5" max="5" width="20.5" customWidth="1"/>
    <col min="6" max="6" width="4.33203125" customWidth="1"/>
    <col min="7" max="7" width="19.33203125" customWidth="1"/>
    <col min="8" max="8" width="3.33203125" customWidth="1"/>
    <col min="9" max="9" width="20.6640625" customWidth="1"/>
  </cols>
  <sheetData>
    <row r="1" spans="1:9" ht="15.75">
      <c r="A1" s="196"/>
      <c r="B1" s="197"/>
      <c r="C1" s="198"/>
      <c r="D1" s="198"/>
      <c r="E1" s="198"/>
      <c r="F1" s="198"/>
      <c r="G1" s="198"/>
      <c r="H1" s="199"/>
      <c r="I1" s="200"/>
    </row>
    <row r="2" spans="1:9">
      <c r="A2" s="201"/>
      <c r="B2" s="40" t="s">
        <v>0</v>
      </c>
      <c r="C2" s="41"/>
      <c r="D2" s="41"/>
      <c r="E2" s="42"/>
      <c r="F2" s="202"/>
      <c r="G2" s="43" t="s">
        <v>51</v>
      </c>
      <c r="H2" s="203"/>
      <c r="I2" s="204" t="s">
        <v>1</v>
      </c>
    </row>
    <row r="3" spans="1:9" ht="15.75">
      <c r="A3" s="201"/>
      <c r="B3" s="393"/>
      <c r="C3" s="394"/>
      <c r="D3" s="394"/>
      <c r="E3" s="395"/>
      <c r="F3" s="205"/>
      <c r="G3" s="122"/>
      <c r="H3" s="206"/>
      <c r="I3" s="207"/>
    </row>
    <row r="4" spans="1:9">
      <c r="A4" s="201"/>
      <c r="B4" s="40" t="s">
        <v>2</v>
      </c>
      <c r="C4" s="41"/>
      <c r="D4" s="41"/>
      <c r="E4" s="43" t="s">
        <v>3</v>
      </c>
      <c r="F4" s="202"/>
      <c r="G4" s="202"/>
      <c r="H4" s="203"/>
      <c r="I4" s="204" t="s">
        <v>4</v>
      </c>
    </row>
    <row r="5" spans="1:9" ht="15.75">
      <c r="A5" s="201"/>
      <c r="B5" s="44"/>
      <c r="C5" s="45"/>
      <c r="D5" s="46"/>
      <c r="E5" s="47"/>
      <c r="F5" s="205"/>
      <c r="G5" s="53"/>
      <c r="H5" s="206"/>
      <c r="I5" s="208"/>
    </row>
    <row r="6" spans="1:9">
      <c r="A6" s="201"/>
      <c r="B6" s="48"/>
      <c r="C6" s="209"/>
      <c r="D6" s="53"/>
      <c r="E6" s="53"/>
      <c r="F6" s="53"/>
      <c r="G6" s="53"/>
      <c r="H6" s="38"/>
      <c r="I6" s="210"/>
    </row>
    <row r="7" spans="1:9">
      <c r="A7" s="201"/>
      <c r="B7" s="48"/>
      <c r="C7" s="53"/>
      <c r="D7" s="53"/>
      <c r="E7" s="53"/>
      <c r="F7" s="53"/>
      <c r="G7" s="53"/>
      <c r="H7" s="38"/>
      <c r="I7" s="211" t="s">
        <v>5</v>
      </c>
    </row>
    <row r="8" spans="1:9">
      <c r="A8" s="201"/>
      <c r="B8" s="48"/>
      <c r="C8" s="53"/>
      <c r="D8" s="53"/>
      <c r="E8" s="53"/>
      <c r="F8" s="53"/>
      <c r="G8" s="53"/>
      <c r="H8" s="38"/>
      <c r="I8" s="210"/>
    </row>
    <row r="9" spans="1:9" ht="15.75">
      <c r="A9" s="201"/>
      <c r="B9" s="49" t="s">
        <v>206</v>
      </c>
      <c r="C9" s="49" t="s">
        <v>74</v>
      </c>
      <c r="D9" s="50"/>
      <c r="E9" s="50"/>
      <c r="F9" s="64"/>
      <c r="G9" s="50"/>
      <c r="H9" s="51"/>
      <c r="I9" s="212"/>
    </row>
    <row r="10" spans="1:9" ht="15.75">
      <c r="A10" s="201"/>
      <c r="B10" s="52"/>
      <c r="C10" s="67" t="s">
        <v>282</v>
      </c>
      <c r="D10" s="53"/>
      <c r="E10" s="53"/>
      <c r="F10" s="48"/>
      <c r="G10" s="53"/>
      <c r="H10" s="38"/>
      <c r="I10" s="210"/>
    </row>
    <row r="11" spans="1:9" ht="12.75" customHeight="1">
      <c r="A11" s="201"/>
      <c r="B11" s="52"/>
      <c r="C11" s="67"/>
      <c r="D11" s="53"/>
      <c r="E11" s="53"/>
      <c r="F11" s="48"/>
      <c r="G11" s="53"/>
      <c r="H11" s="38"/>
      <c r="I11" s="210"/>
    </row>
    <row r="12" spans="1:9" ht="15.75">
      <c r="A12" s="143"/>
      <c r="B12" s="29"/>
      <c r="C12" s="52" t="s">
        <v>104</v>
      </c>
      <c r="D12" s="29"/>
      <c r="E12" s="29"/>
      <c r="F12" s="29"/>
      <c r="G12" s="29"/>
      <c r="H12" s="29"/>
      <c r="I12" s="163"/>
    </row>
    <row r="13" spans="1:9">
      <c r="A13" s="143"/>
      <c r="B13" s="32" t="s">
        <v>180</v>
      </c>
      <c r="C13" s="130" t="s">
        <v>77</v>
      </c>
      <c r="D13" s="31"/>
      <c r="E13" s="31"/>
      <c r="F13" s="31"/>
      <c r="G13" s="31"/>
      <c r="H13" s="117"/>
      <c r="I13" s="242"/>
    </row>
    <row r="14" spans="1:9">
      <c r="A14" s="143"/>
      <c r="B14" s="32" t="s">
        <v>181</v>
      </c>
      <c r="C14" s="133" t="s">
        <v>78</v>
      </c>
      <c r="D14" s="30"/>
      <c r="E14" s="30"/>
      <c r="F14" s="30"/>
      <c r="G14" s="30"/>
      <c r="H14" s="118"/>
      <c r="I14" s="242"/>
    </row>
    <row r="15" spans="1:9">
      <c r="A15" s="143"/>
      <c r="B15" s="32" t="s">
        <v>182</v>
      </c>
      <c r="C15" s="133" t="s">
        <v>79</v>
      </c>
      <c r="D15" s="124"/>
      <c r="E15" s="124"/>
      <c r="F15" s="124"/>
      <c r="G15" s="124"/>
      <c r="H15" s="124"/>
      <c r="I15" s="242"/>
    </row>
    <row r="16" spans="1:9">
      <c r="A16" s="143"/>
      <c r="B16" s="32" t="s">
        <v>183</v>
      </c>
      <c r="C16" s="133" t="s">
        <v>80</v>
      </c>
      <c r="D16" s="124"/>
      <c r="E16" s="124"/>
      <c r="F16" s="124"/>
      <c r="G16" s="124"/>
      <c r="H16" s="124"/>
      <c r="I16" s="242"/>
    </row>
    <row r="17" spans="1:9">
      <c r="A17" s="143"/>
      <c r="B17" s="32" t="s">
        <v>184</v>
      </c>
      <c r="C17" s="133" t="s">
        <v>81</v>
      </c>
      <c r="D17" s="124"/>
      <c r="E17" s="124"/>
      <c r="F17" s="124"/>
      <c r="G17" s="124"/>
      <c r="H17" s="124"/>
      <c r="I17" s="242"/>
    </row>
    <row r="18" spans="1:9">
      <c r="A18" s="143"/>
      <c r="B18" s="32" t="s">
        <v>185</v>
      </c>
      <c r="C18" s="133" t="s">
        <v>82</v>
      </c>
      <c r="D18" s="30"/>
      <c r="E18" s="30"/>
      <c r="F18" s="30"/>
      <c r="G18" s="30"/>
      <c r="H18" s="134"/>
      <c r="I18" s="242"/>
    </row>
    <row r="19" spans="1:9">
      <c r="A19" s="143"/>
      <c r="B19" s="32" t="s">
        <v>186</v>
      </c>
      <c r="C19" s="133" t="s">
        <v>83</v>
      </c>
      <c r="D19" s="30"/>
      <c r="E19" s="30"/>
      <c r="F19" s="30"/>
      <c r="G19" s="30"/>
      <c r="H19" s="30"/>
      <c r="I19" s="242"/>
    </row>
    <row r="20" spans="1:9">
      <c r="A20" s="143"/>
      <c r="B20" s="32" t="s">
        <v>187</v>
      </c>
      <c r="C20" s="133" t="s">
        <v>84</v>
      </c>
      <c r="D20" s="30"/>
      <c r="E20" s="30"/>
      <c r="F20" s="30"/>
      <c r="G20" s="30"/>
      <c r="H20" s="118"/>
      <c r="I20" s="242"/>
    </row>
    <row r="21" spans="1:9">
      <c r="A21" s="143"/>
      <c r="B21" s="32" t="s">
        <v>188</v>
      </c>
      <c r="C21" s="133" t="s">
        <v>85</v>
      </c>
      <c r="D21" s="30"/>
      <c r="E21" s="30"/>
      <c r="F21" s="30"/>
      <c r="G21" s="30"/>
      <c r="H21" s="118"/>
      <c r="I21" s="242"/>
    </row>
    <row r="22" spans="1:9">
      <c r="A22" s="143"/>
      <c r="B22" s="32" t="s">
        <v>189</v>
      </c>
      <c r="C22" s="133" t="s">
        <v>86</v>
      </c>
      <c r="D22" s="28"/>
      <c r="E22" s="119"/>
      <c r="F22" s="30"/>
      <c r="G22" s="30"/>
      <c r="H22" s="134"/>
      <c r="I22" s="242"/>
    </row>
    <row r="23" spans="1:9">
      <c r="A23" s="143"/>
      <c r="B23" s="32" t="s">
        <v>190</v>
      </c>
      <c r="C23" s="133" t="s">
        <v>87</v>
      </c>
      <c r="D23" s="28"/>
      <c r="E23" s="119"/>
      <c r="F23" s="30"/>
      <c r="G23" s="30"/>
      <c r="H23" s="118"/>
      <c r="I23" s="242"/>
    </row>
    <row r="24" spans="1:9">
      <c r="A24" s="143"/>
      <c r="B24" s="32" t="s">
        <v>191</v>
      </c>
      <c r="C24" s="133" t="s">
        <v>88</v>
      </c>
      <c r="D24" s="28"/>
      <c r="E24" s="119"/>
      <c r="F24" s="30"/>
      <c r="G24" s="30"/>
      <c r="H24" s="118"/>
      <c r="I24" s="242"/>
    </row>
    <row r="25" spans="1:9">
      <c r="A25" s="143"/>
      <c r="B25" s="32" t="s">
        <v>192</v>
      </c>
      <c r="C25" s="133" t="s">
        <v>105</v>
      </c>
      <c r="D25" s="124"/>
      <c r="E25" s="119"/>
      <c r="F25" s="30"/>
      <c r="G25" s="30"/>
      <c r="H25" s="118"/>
      <c r="I25" s="242"/>
    </row>
    <row r="26" spans="1:9">
      <c r="A26" s="143"/>
      <c r="B26" s="32" t="s">
        <v>193</v>
      </c>
      <c r="C26" s="133" t="s">
        <v>89</v>
      </c>
      <c r="D26" s="134"/>
      <c r="E26" s="134"/>
      <c r="F26" s="134"/>
      <c r="G26" s="134"/>
      <c r="H26" s="134"/>
      <c r="I26" s="242"/>
    </row>
    <row r="27" spans="1:9">
      <c r="A27" s="143"/>
      <c r="B27" s="32" t="s">
        <v>194</v>
      </c>
      <c r="C27" s="133" t="s">
        <v>90</v>
      </c>
      <c r="D27" s="28"/>
      <c r="E27" s="28"/>
      <c r="F27" s="28"/>
      <c r="G27" s="30"/>
      <c r="H27" s="118"/>
      <c r="I27" s="242"/>
    </row>
    <row r="28" spans="1:9">
      <c r="A28" s="143"/>
      <c r="B28" s="32" t="s">
        <v>195</v>
      </c>
      <c r="C28" s="307" t="s">
        <v>91</v>
      </c>
      <c r="D28" s="28"/>
      <c r="E28" s="28"/>
      <c r="F28" s="28"/>
      <c r="G28" s="30"/>
      <c r="H28" s="118"/>
      <c r="I28" s="242"/>
    </row>
    <row r="29" spans="1:9">
      <c r="A29" s="143"/>
      <c r="B29" s="32" t="s">
        <v>196</v>
      </c>
      <c r="C29" s="307" t="s">
        <v>278</v>
      </c>
      <c r="D29" s="28"/>
      <c r="E29" s="28"/>
      <c r="F29" s="28"/>
      <c r="G29" s="30"/>
      <c r="H29" s="118"/>
      <c r="I29" s="242"/>
    </row>
    <row r="30" spans="1:9">
      <c r="A30" s="143"/>
      <c r="B30" s="22"/>
      <c r="C30" s="131"/>
      <c r="D30" s="21"/>
      <c r="E30" s="27"/>
      <c r="F30" s="25"/>
      <c r="G30" s="25"/>
      <c r="H30" s="29"/>
      <c r="I30" s="243"/>
    </row>
    <row r="31" spans="1:9">
      <c r="A31" s="143"/>
      <c r="B31" s="32" t="s">
        <v>197</v>
      </c>
      <c r="C31" s="132" t="s">
        <v>279</v>
      </c>
      <c r="D31" s="26"/>
      <c r="E31" s="121"/>
      <c r="F31" s="31"/>
      <c r="G31" s="31"/>
      <c r="H31" s="117"/>
      <c r="I31" s="242"/>
    </row>
    <row r="32" spans="1:9">
      <c r="A32" s="143"/>
      <c r="B32" s="22"/>
      <c r="C32" s="135"/>
      <c r="D32" s="21"/>
      <c r="E32" s="27"/>
      <c r="F32" s="25"/>
      <c r="G32" s="25"/>
      <c r="H32" s="29"/>
      <c r="I32" s="163"/>
    </row>
    <row r="33" spans="1:10">
      <c r="A33" s="143"/>
      <c r="B33" s="22"/>
      <c r="C33" s="135"/>
      <c r="D33" s="21"/>
      <c r="E33" s="27"/>
      <c r="F33" s="25"/>
      <c r="G33" s="25"/>
      <c r="H33" s="29"/>
      <c r="I33" s="163"/>
    </row>
    <row r="34" spans="1:10" s="39" customFormat="1">
      <c r="A34" s="229"/>
      <c r="B34" s="7"/>
      <c r="C34" s="35" t="s">
        <v>6</v>
      </c>
      <c r="D34" s="7"/>
      <c r="E34" s="7"/>
      <c r="F34" s="230"/>
      <c r="G34" s="7"/>
      <c r="H34" s="7"/>
      <c r="I34" s="231"/>
      <c r="J34"/>
    </row>
    <row r="35" spans="1:10" s="39" customFormat="1">
      <c r="A35" s="229"/>
      <c r="B35" s="232" t="s">
        <v>198</v>
      </c>
      <c r="C35" s="283"/>
      <c r="D35" s="275"/>
      <c r="E35" s="275"/>
      <c r="F35" s="275"/>
      <c r="G35" s="275"/>
      <c r="H35" s="275"/>
      <c r="I35" s="276"/>
      <c r="J35"/>
    </row>
    <row r="36" spans="1:10" s="39" customFormat="1">
      <c r="A36" s="229"/>
      <c r="B36" s="7"/>
      <c r="C36" s="277"/>
      <c r="D36" s="278"/>
      <c r="E36" s="278"/>
      <c r="F36" s="278"/>
      <c r="G36" s="278"/>
      <c r="H36" s="278"/>
      <c r="I36" s="279"/>
      <c r="J36"/>
    </row>
    <row r="37" spans="1:10" s="39" customFormat="1">
      <c r="A37" s="229"/>
      <c r="B37" s="7"/>
      <c r="C37" s="277"/>
      <c r="D37" s="278"/>
      <c r="E37" s="278"/>
      <c r="F37" s="278"/>
      <c r="G37" s="278"/>
      <c r="H37" s="278"/>
      <c r="I37" s="279"/>
      <c r="J37"/>
    </row>
    <row r="38" spans="1:10" s="39" customFormat="1" ht="12.75" customHeight="1">
      <c r="A38" s="229"/>
      <c r="B38" s="7"/>
      <c r="C38" s="277"/>
      <c r="D38" s="278"/>
      <c r="E38" s="278"/>
      <c r="F38" s="278"/>
      <c r="G38" s="278"/>
      <c r="H38" s="278"/>
      <c r="I38" s="279"/>
      <c r="J38"/>
    </row>
    <row r="39" spans="1:10" s="39" customFormat="1">
      <c r="A39" s="229"/>
      <c r="B39" s="7"/>
      <c r="C39" s="277"/>
      <c r="D39" s="278"/>
      <c r="E39" s="278"/>
      <c r="F39" s="278"/>
      <c r="G39" s="278"/>
      <c r="H39" s="278"/>
      <c r="I39" s="279"/>
      <c r="J39"/>
    </row>
    <row r="40" spans="1:10" s="39" customFormat="1">
      <c r="A40" s="229"/>
      <c r="B40" s="7"/>
      <c r="C40" s="280"/>
      <c r="D40" s="281"/>
      <c r="E40" s="281"/>
      <c r="F40" s="281"/>
      <c r="G40" s="281"/>
      <c r="H40" s="281"/>
      <c r="I40" s="282"/>
      <c r="J40"/>
    </row>
    <row r="41" spans="1:10" s="39" customFormat="1" ht="12.75" customHeight="1">
      <c r="A41" s="229"/>
      <c r="B41" s="7"/>
      <c r="C41" s="21"/>
      <c r="D41" s="29"/>
      <c r="E41" s="29"/>
      <c r="F41" s="29"/>
      <c r="G41" s="29"/>
      <c r="H41" s="29"/>
      <c r="I41" s="163"/>
      <c r="J41"/>
    </row>
    <row r="42" spans="1:10" s="39" customFormat="1">
      <c r="A42" s="229"/>
      <c r="B42" s="7"/>
      <c r="C42" s="36" t="s">
        <v>2</v>
      </c>
      <c r="D42" s="23"/>
      <c r="E42" s="23"/>
      <c r="F42" s="23"/>
      <c r="G42" s="23"/>
      <c r="H42" s="23"/>
      <c r="I42" s="233"/>
      <c r="J42"/>
    </row>
    <row r="43" spans="1:10" s="39" customFormat="1">
      <c r="A43" s="229"/>
      <c r="B43" s="232" t="s">
        <v>199</v>
      </c>
      <c r="C43" s="266"/>
      <c r="D43" s="262"/>
      <c r="E43" s="263"/>
      <c r="F43" s="263"/>
      <c r="G43" s="263"/>
      <c r="H43" s="264"/>
      <c r="I43" s="265"/>
      <c r="J43"/>
    </row>
    <row r="44" spans="1:10" s="39" customFormat="1" ht="12.75" customHeight="1">
      <c r="A44" s="229"/>
      <c r="B44" s="7"/>
      <c r="C44" s="37" t="s">
        <v>3</v>
      </c>
      <c r="D44" s="2"/>
      <c r="E44" s="2"/>
      <c r="F44" s="2"/>
      <c r="G44" s="2"/>
      <c r="H44" s="23"/>
      <c r="I44" s="141"/>
      <c r="J44"/>
    </row>
    <row r="45" spans="1:10" s="39" customFormat="1">
      <c r="A45" s="229"/>
      <c r="B45" s="7"/>
      <c r="C45" s="266"/>
      <c r="D45" s="262"/>
      <c r="E45" s="263"/>
      <c r="F45" s="263"/>
      <c r="G45" s="263"/>
      <c r="H45" s="264"/>
      <c r="I45" s="265"/>
      <c r="J45"/>
    </row>
    <row r="46" spans="1:10" s="39" customFormat="1">
      <c r="A46" s="229"/>
      <c r="B46" s="7"/>
      <c r="C46" s="35" t="s">
        <v>7</v>
      </c>
      <c r="D46" s="2"/>
      <c r="E46" s="2"/>
      <c r="F46" s="2"/>
      <c r="G46" s="2"/>
      <c r="H46" s="2"/>
      <c r="I46" s="141"/>
      <c r="J46"/>
    </row>
    <row r="47" spans="1:10" s="39" customFormat="1">
      <c r="A47" s="229"/>
      <c r="B47" s="7"/>
      <c r="C47" s="266"/>
      <c r="D47" s="262"/>
      <c r="E47" s="263"/>
      <c r="F47" s="263"/>
      <c r="G47" s="263"/>
      <c r="H47" s="264"/>
      <c r="I47" s="265"/>
      <c r="J47"/>
    </row>
    <row r="48" spans="1:10">
      <c r="A48" s="143"/>
      <c r="B48" s="29"/>
      <c r="C48" s="29"/>
      <c r="D48" s="29"/>
      <c r="E48" s="29"/>
      <c r="F48" s="29"/>
      <c r="G48" s="29"/>
      <c r="H48" s="29"/>
      <c r="I48" s="163"/>
    </row>
    <row r="49" spans="1:9">
      <c r="A49" s="143"/>
      <c r="B49" s="29"/>
      <c r="C49" s="29"/>
      <c r="D49" s="29"/>
      <c r="E49" s="29"/>
      <c r="F49" s="29"/>
      <c r="G49" s="29"/>
      <c r="H49" s="29"/>
      <c r="I49" s="163"/>
    </row>
    <row r="50" spans="1:9" ht="13.5" thickBot="1">
      <c r="A50" s="238"/>
      <c r="B50" s="239"/>
      <c r="C50" s="239"/>
      <c r="D50" s="239"/>
      <c r="E50" s="239"/>
      <c r="F50" s="239"/>
      <c r="G50" s="239"/>
      <c r="H50" s="239"/>
      <c r="I50" s="240"/>
    </row>
  </sheetData>
  <sheetProtection sheet="1" objects="1" scenarios="1"/>
  <mergeCells count="1">
    <mergeCell ref="B3:E3"/>
  </mergeCells>
  <phoneticPr fontId="0" type="noConversion"/>
  <pageMargins left="0.78740157480314965" right="0.39370078740157483" top="0.78740157480314965" bottom="0.6692913385826772" header="0" footer="0"/>
  <pageSetup orientation="portrait" blackAndWhite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5"/>
  <sheetViews>
    <sheetView zoomScaleNormal="100" zoomScaleSheetLayoutView="100" workbookViewId="0"/>
  </sheetViews>
  <sheetFormatPr defaultColWidth="10.6640625" defaultRowHeight="12.75"/>
  <cols>
    <col min="1" max="1" width="3.1640625" style="39" customWidth="1"/>
    <col min="2" max="2" width="5.1640625" style="57" customWidth="1"/>
    <col min="3" max="3" width="26.5" style="39" customWidth="1"/>
    <col min="4" max="4" width="4.5" style="39" customWidth="1"/>
    <col min="5" max="5" width="20.5" style="39" customWidth="1"/>
    <col min="6" max="6" width="4.33203125" style="39" customWidth="1"/>
    <col min="7" max="7" width="20.5" style="39" customWidth="1"/>
    <col min="8" max="8" width="4.5" style="115" customWidth="1"/>
    <col min="9" max="9" width="20.6640625" style="116" customWidth="1"/>
    <col min="10" max="12" width="10.6640625" style="39"/>
    <col min="13" max="13" width="30.33203125" style="39" customWidth="1"/>
    <col min="14" max="20" width="10.6640625" style="39"/>
    <col min="21" max="21" width="13" style="39" bestFit="1" customWidth="1"/>
    <col min="22" max="16384" width="10.6640625" style="39"/>
  </cols>
  <sheetData>
    <row r="1" spans="1:11" ht="15.75" customHeight="1">
      <c r="A1" s="196"/>
      <c r="B1" s="197"/>
      <c r="C1" s="198"/>
      <c r="D1" s="198"/>
      <c r="E1" s="198"/>
      <c r="F1" s="198"/>
      <c r="G1" s="198"/>
      <c r="H1" s="199"/>
      <c r="I1" s="200"/>
    </row>
    <row r="2" spans="1:11" ht="9" customHeight="1">
      <c r="A2" s="201"/>
      <c r="B2" s="40" t="s">
        <v>0</v>
      </c>
      <c r="C2" s="41"/>
      <c r="D2" s="41"/>
      <c r="E2" s="42"/>
      <c r="F2" s="202"/>
      <c r="G2" s="43" t="s">
        <v>51</v>
      </c>
      <c r="H2" s="203"/>
      <c r="I2" s="204" t="s">
        <v>1</v>
      </c>
    </row>
    <row r="3" spans="1:11" ht="15.75">
      <c r="A3" s="201"/>
      <c r="B3" s="393"/>
      <c r="C3" s="394"/>
      <c r="D3" s="394"/>
      <c r="E3" s="395"/>
      <c r="F3" s="205"/>
      <c r="G3" s="122"/>
      <c r="H3" s="206"/>
      <c r="I3" s="207"/>
    </row>
    <row r="4" spans="1:11" ht="9" customHeight="1">
      <c r="A4" s="201"/>
      <c r="B4" s="40" t="s">
        <v>2</v>
      </c>
      <c r="C4" s="41"/>
      <c r="D4" s="41"/>
      <c r="E4" s="43" t="s">
        <v>3</v>
      </c>
      <c r="F4" s="202"/>
      <c r="G4" s="202"/>
      <c r="H4" s="203"/>
      <c r="I4" s="204" t="s">
        <v>4</v>
      </c>
    </row>
    <row r="5" spans="1:11" ht="15.75">
      <c r="A5" s="201"/>
      <c r="B5" s="44"/>
      <c r="C5" s="45"/>
      <c r="D5" s="45"/>
      <c r="E5" s="260"/>
      <c r="F5" s="205"/>
      <c r="G5" s="53"/>
      <c r="H5" s="206"/>
      <c r="I5" s="208"/>
    </row>
    <row r="6" spans="1:11">
      <c r="A6" s="201"/>
      <c r="B6" s="48"/>
      <c r="C6" s="209"/>
      <c r="D6" s="53"/>
      <c r="E6" s="53"/>
      <c r="F6" s="53"/>
      <c r="G6" s="53"/>
      <c r="H6" s="38"/>
      <c r="I6" s="210"/>
    </row>
    <row r="7" spans="1:11">
      <c r="A7" s="201"/>
      <c r="B7" s="48"/>
      <c r="C7" s="53"/>
      <c r="D7" s="53"/>
      <c r="E7" s="53"/>
      <c r="F7" s="53"/>
      <c r="G7" s="53"/>
      <c r="H7" s="38"/>
      <c r="I7" s="211" t="s">
        <v>5</v>
      </c>
    </row>
    <row r="8" spans="1:11">
      <c r="A8" s="201"/>
      <c r="B8" s="48"/>
      <c r="C8" s="53"/>
      <c r="D8" s="53"/>
      <c r="E8" s="53"/>
      <c r="F8" s="53"/>
      <c r="G8" s="53"/>
      <c r="H8" s="38"/>
      <c r="I8" s="210"/>
    </row>
    <row r="9" spans="1:11" ht="15.75">
      <c r="A9" s="201"/>
      <c r="B9" s="49" t="s">
        <v>45</v>
      </c>
      <c r="C9" s="50"/>
      <c r="D9" s="50"/>
      <c r="E9" s="50"/>
      <c r="F9" s="64"/>
      <c r="G9" s="50"/>
      <c r="H9" s="51"/>
      <c r="I9" s="212"/>
    </row>
    <row r="10" spans="1:11" ht="12.75" customHeight="1">
      <c r="A10" s="201"/>
      <c r="B10" s="52"/>
      <c r="C10" s="52"/>
      <c r="D10" s="53"/>
      <c r="E10" s="53"/>
      <c r="F10" s="48"/>
      <c r="G10" s="53"/>
      <c r="H10" s="38"/>
      <c r="I10" s="210"/>
    </row>
    <row r="11" spans="1:11" ht="12.75" customHeight="1">
      <c r="A11" s="201"/>
      <c r="B11" s="52" t="s">
        <v>256</v>
      </c>
      <c r="C11" s="65"/>
      <c r="D11" s="53"/>
      <c r="E11" s="53"/>
      <c r="F11" s="48"/>
      <c r="G11" s="53"/>
      <c r="H11" s="38"/>
      <c r="I11" s="210"/>
    </row>
    <row r="12" spans="1:11" ht="12.75" customHeight="1">
      <c r="A12" s="201"/>
      <c r="B12" s="67"/>
      <c r="C12" s="65"/>
      <c r="D12" s="53"/>
      <c r="E12" s="53"/>
      <c r="F12" s="38"/>
      <c r="G12" s="62"/>
      <c r="H12" s="38"/>
      <c r="I12" s="213" t="s">
        <v>41</v>
      </c>
    </row>
    <row r="13" spans="1:11">
      <c r="A13" s="201"/>
      <c r="B13" s="54" t="s">
        <v>8</v>
      </c>
      <c r="C13" s="54" t="s">
        <v>13</v>
      </c>
      <c r="D13" s="55"/>
      <c r="E13" s="55"/>
      <c r="F13" s="55"/>
      <c r="G13" s="54"/>
      <c r="H13" s="98"/>
      <c r="I13" s="284"/>
    </row>
    <row r="14" spans="1:11">
      <c r="A14" s="201"/>
      <c r="B14" s="54" t="s">
        <v>9</v>
      </c>
      <c r="C14" s="335" t="s">
        <v>315</v>
      </c>
      <c r="D14" s="59"/>
      <c r="E14" s="59"/>
      <c r="F14" s="59"/>
      <c r="G14" s="58"/>
      <c r="H14" s="100"/>
      <c r="I14" s="284"/>
    </row>
    <row r="15" spans="1:11">
      <c r="A15" s="201"/>
      <c r="B15" s="54" t="s">
        <v>10</v>
      </c>
      <c r="C15" s="335" t="s">
        <v>316</v>
      </c>
      <c r="D15" s="59"/>
      <c r="E15" s="59"/>
      <c r="F15" s="59"/>
      <c r="G15" s="58"/>
      <c r="H15" s="100"/>
      <c r="I15" s="285"/>
    </row>
    <row r="16" spans="1:11">
      <c r="A16" s="201"/>
      <c r="B16" s="54" t="s">
        <v>11</v>
      </c>
      <c r="C16" s="59" t="s">
        <v>14</v>
      </c>
      <c r="D16" s="59"/>
      <c r="E16" s="59"/>
      <c r="F16" s="59"/>
      <c r="G16" s="58"/>
      <c r="H16" s="100"/>
      <c r="I16" s="285"/>
      <c r="K16" s="70"/>
    </row>
    <row r="17" spans="1:11">
      <c r="A17" s="201"/>
      <c r="B17" s="54" t="s">
        <v>119</v>
      </c>
      <c r="C17" s="59" t="s">
        <v>15</v>
      </c>
      <c r="D17" s="59"/>
      <c r="E17" s="59"/>
      <c r="F17" s="59"/>
      <c r="G17" s="58"/>
      <c r="H17" s="100"/>
      <c r="I17" s="285"/>
      <c r="K17" s="70"/>
    </row>
    <row r="18" spans="1:11">
      <c r="A18" s="201"/>
      <c r="B18" s="54" t="s">
        <v>120</v>
      </c>
      <c r="C18" s="335" t="s">
        <v>320</v>
      </c>
      <c r="D18" s="59"/>
      <c r="E18" s="59"/>
      <c r="F18" s="59"/>
      <c r="G18" s="58"/>
      <c r="H18" s="100"/>
      <c r="I18" s="285"/>
    </row>
    <row r="19" spans="1:11">
      <c r="A19" s="201"/>
      <c r="B19" s="54" t="s">
        <v>121</v>
      </c>
      <c r="C19" s="54" t="s">
        <v>230</v>
      </c>
      <c r="D19" s="55"/>
      <c r="E19" s="55"/>
      <c r="F19" s="55"/>
      <c r="G19" s="54"/>
      <c r="H19" s="98"/>
      <c r="I19" s="254">
        <f>SUM(I14:I18)</f>
        <v>0</v>
      </c>
    </row>
    <row r="20" spans="1:11">
      <c r="A20" s="201"/>
      <c r="B20" s="72"/>
      <c r="C20" s="53"/>
      <c r="D20" s="95"/>
      <c r="E20" s="214"/>
      <c r="F20" s="95"/>
      <c r="G20" s="95"/>
      <c r="H20" s="73"/>
      <c r="I20" s="215"/>
    </row>
    <row r="21" spans="1:11" ht="15.75">
      <c r="A21" s="201"/>
      <c r="B21" s="48"/>
      <c r="C21" s="52" t="s">
        <v>226</v>
      </c>
      <c r="D21" s="95"/>
      <c r="E21" s="214"/>
      <c r="F21" s="95"/>
      <c r="G21" s="95"/>
      <c r="H21" s="73"/>
      <c r="I21" s="215"/>
    </row>
    <row r="22" spans="1:11" ht="15.75">
      <c r="A22" s="201"/>
      <c r="B22" s="48"/>
      <c r="C22" s="52" t="s">
        <v>227</v>
      </c>
      <c r="D22" s="95"/>
      <c r="E22" s="214"/>
      <c r="F22" s="95"/>
      <c r="G22" s="95"/>
      <c r="H22" s="73"/>
      <c r="I22" s="215"/>
    </row>
    <row r="23" spans="1:11" ht="15.75">
      <c r="A23" s="201"/>
      <c r="B23" s="48"/>
      <c r="C23" s="52"/>
      <c r="D23" s="95"/>
      <c r="E23" s="214"/>
      <c r="F23" s="95"/>
      <c r="G23" s="95"/>
      <c r="H23" s="73"/>
      <c r="I23" s="216" t="s">
        <v>18</v>
      </c>
    </row>
    <row r="24" spans="1:11">
      <c r="A24" s="201"/>
      <c r="B24" s="54" t="s">
        <v>122</v>
      </c>
      <c r="C24" s="55" t="s">
        <v>228</v>
      </c>
      <c r="D24" s="74"/>
      <c r="E24" s="55"/>
      <c r="F24" s="74"/>
      <c r="G24" s="55"/>
      <c r="H24" s="75"/>
      <c r="I24" s="217"/>
    </row>
    <row r="25" spans="1:11">
      <c r="A25" s="201"/>
      <c r="B25" s="54" t="s">
        <v>123</v>
      </c>
      <c r="C25" s="59" t="s">
        <v>229</v>
      </c>
      <c r="D25" s="60"/>
      <c r="E25" s="59"/>
      <c r="F25" s="60"/>
      <c r="G25" s="60"/>
      <c r="H25" s="76"/>
      <c r="I25" s="217"/>
    </row>
    <row r="26" spans="1:11">
      <c r="A26" s="201"/>
      <c r="B26" s="54" t="s">
        <v>124</v>
      </c>
      <c r="C26" s="59" t="s">
        <v>43</v>
      </c>
      <c r="D26" s="60"/>
      <c r="E26" s="59"/>
      <c r="F26" s="60"/>
      <c r="G26" s="60"/>
      <c r="H26" s="76"/>
      <c r="I26" s="217"/>
    </row>
    <row r="27" spans="1:11">
      <c r="A27" s="201"/>
      <c r="B27" s="54" t="s">
        <v>125</v>
      </c>
      <c r="C27" s="59" t="s">
        <v>44</v>
      </c>
      <c r="D27" s="60"/>
      <c r="E27" s="59"/>
      <c r="F27" s="60"/>
      <c r="G27" s="60"/>
      <c r="H27" s="76"/>
      <c r="I27" s="217"/>
    </row>
    <row r="28" spans="1:11">
      <c r="A28" s="201"/>
      <c r="B28" s="77"/>
      <c r="C28" s="61"/>
      <c r="D28" s="95"/>
      <c r="E28" s="66"/>
      <c r="F28" s="95"/>
      <c r="G28" s="95"/>
      <c r="H28" s="73"/>
      <c r="I28" s="215"/>
    </row>
    <row r="29" spans="1:11" ht="15.75">
      <c r="A29" s="201"/>
      <c r="B29" s="52" t="s">
        <v>126</v>
      </c>
      <c r="C29" s="61"/>
      <c r="D29" s="95"/>
      <c r="E29" s="66"/>
      <c r="F29" s="95"/>
      <c r="G29" s="95"/>
      <c r="H29" s="73"/>
      <c r="I29" s="215"/>
    </row>
    <row r="30" spans="1:11" ht="14.25">
      <c r="A30" s="201"/>
      <c r="B30" s="48"/>
      <c r="C30" s="48" t="s">
        <v>39</v>
      </c>
      <c r="D30" s="89"/>
      <c r="E30" s="89"/>
      <c r="F30" s="89"/>
      <c r="G30" s="89"/>
      <c r="H30" s="78"/>
      <c r="I30" s="215"/>
    </row>
    <row r="31" spans="1:11" ht="14.25">
      <c r="A31" s="201"/>
      <c r="B31" s="48"/>
      <c r="C31" s="48" t="s">
        <v>40</v>
      </c>
      <c r="D31" s="89"/>
      <c r="E31" s="113" t="s">
        <v>41</v>
      </c>
      <c r="F31" s="62"/>
      <c r="G31" s="62" t="s">
        <v>12</v>
      </c>
      <c r="H31" s="62"/>
      <c r="I31" s="216" t="s">
        <v>18</v>
      </c>
    </row>
    <row r="32" spans="1:11">
      <c r="A32" s="201"/>
      <c r="B32" s="54" t="s">
        <v>127</v>
      </c>
      <c r="C32" s="79" t="s">
        <v>23</v>
      </c>
      <c r="D32" s="80"/>
      <c r="E32" s="189"/>
      <c r="F32" s="256"/>
      <c r="G32" s="189"/>
      <c r="H32" s="81"/>
      <c r="I32" s="247">
        <f>E32+G32</f>
        <v>0</v>
      </c>
    </row>
    <row r="33" spans="1:9">
      <c r="A33" s="201"/>
      <c r="B33" s="54" t="s">
        <v>128</v>
      </c>
      <c r="C33" s="82" t="s">
        <v>24</v>
      </c>
      <c r="D33" s="83"/>
      <c r="E33" s="189"/>
      <c r="F33" s="256"/>
      <c r="G33" s="189"/>
      <c r="H33" s="81"/>
      <c r="I33" s="247">
        <f>E33+G33</f>
        <v>0</v>
      </c>
    </row>
    <row r="34" spans="1:9">
      <c r="A34" s="201"/>
      <c r="B34" s="54" t="s">
        <v>129</v>
      </c>
      <c r="C34" s="82" t="s">
        <v>25</v>
      </c>
      <c r="D34" s="83"/>
      <c r="E34" s="189"/>
      <c r="F34" s="256"/>
      <c r="G34" s="189"/>
      <c r="H34" s="81"/>
      <c r="I34" s="247">
        <f>E34+G34</f>
        <v>0</v>
      </c>
    </row>
    <row r="35" spans="1:9" s="71" customFormat="1">
      <c r="A35" s="201"/>
      <c r="B35" s="48"/>
      <c r="C35" s="84" t="s">
        <v>26</v>
      </c>
      <c r="D35" s="85"/>
      <c r="E35" s="252"/>
      <c r="F35" s="256"/>
      <c r="G35" s="252"/>
      <c r="H35" s="81"/>
      <c r="I35" s="248"/>
    </row>
    <row r="36" spans="1:9">
      <c r="A36" s="201"/>
      <c r="B36" s="54" t="s">
        <v>130</v>
      </c>
      <c r="C36" s="79" t="s">
        <v>27</v>
      </c>
      <c r="D36" s="80"/>
      <c r="E36" s="189"/>
      <c r="F36" s="256"/>
      <c r="G36" s="189"/>
      <c r="H36" s="81"/>
      <c r="I36" s="247">
        <f>E36+G36</f>
        <v>0</v>
      </c>
    </row>
    <row r="37" spans="1:9">
      <c r="A37" s="201"/>
      <c r="B37" s="54" t="s">
        <v>131</v>
      </c>
      <c r="C37" s="58" t="s">
        <v>132</v>
      </c>
      <c r="D37" s="83"/>
      <c r="E37" s="193">
        <f>SUM(E32:E36)</f>
        <v>0</v>
      </c>
      <c r="F37" s="93"/>
      <c r="G37" s="193">
        <f>SUM(G32:G36)</f>
        <v>0</v>
      </c>
      <c r="H37" s="86"/>
      <c r="I37" s="249">
        <f>E37+G37</f>
        <v>0</v>
      </c>
    </row>
    <row r="38" spans="1:9" ht="14.25">
      <c r="A38" s="201"/>
      <c r="B38" s="87"/>
      <c r="C38" s="89"/>
      <c r="D38" s="89"/>
      <c r="E38" s="89"/>
      <c r="F38" s="89"/>
      <c r="G38" s="89"/>
      <c r="H38" s="78"/>
      <c r="I38" s="215"/>
    </row>
    <row r="39" spans="1:9" ht="14.25">
      <c r="A39" s="201"/>
      <c r="B39" s="48"/>
      <c r="C39" s="48" t="s">
        <v>266</v>
      </c>
      <c r="D39" s="53"/>
      <c r="E39" s="53"/>
      <c r="F39" s="89"/>
      <c r="G39" s="88"/>
      <c r="H39" s="88"/>
      <c r="I39" s="218"/>
    </row>
    <row r="40" spans="1:9" ht="14.25">
      <c r="A40" s="201"/>
      <c r="B40" s="54" t="s">
        <v>133</v>
      </c>
      <c r="C40" s="79" t="s">
        <v>23</v>
      </c>
      <c r="D40" s="68"/>
      <c r="E40" s="63"/>
      <c r="F40" s="89"/>
      <c r="G40" s="48"/>
      <c r="H40" s="38"/>
      <c r="I40" s="219"/>
    </row>
    <row r="41" spans="1:9" ht="14.25">
      <c r="A41" s="201"/>
      <c r="B41" s="54" t="s">
        <v>134</v>
      </c>
      <c r="C41" s="82" t="s">
        <v>24</v>
      </c>
      <c r="D41" s="69"/>
      <c r="E41" s="189"/>
      <c r="F41" s="89"/>
      <c r="G41" s="53"/>
      <c r="H41" s="38"/>
      <c r="I41" s="215"/>
    </row>
    <row r="42" spans="1:9" ht="14.25">
      <c r="A42" s="201"/>
      <c r="B42" s="54" t="s">
        <v>135</v>
      </c>
      <c r="C42" s="82" t="s">
        <v>25</v>
      </c>
      <c r="D42" s="69"/>
      <c r="E42" s="189"/>
      <c r="F42" s="89"/>
      <c r="G42" s="53"/>
      <c r="H42" s="38"/>
      <c r="I42" s="215"/>
    </row>
    <row r="43" spans="1:9" s="71" customFormat="1" ht="14.25">
      <c r="A43" s="201"/>
      <c r="B43" s="48"/>
      <c r="C43" s="84" t="s">
        <v>26</v>
      </c>
      <c r="D43" s="53"/>
      <c r="E43" s="252"/>
      <c r="F43" s="89"/>
      <c r="G43" s="91"/>
      <c r="H43" s="38"/>
      <c r="I43" s="220"/>
    </row>
    <row r="44" spans="1:9" ht="14.25">
      <c r="A44" s="201"/>
      <c r="B44" s="54" t="s">
        <v>136</v>
      </c>
      <c r="C44" s="79" t="s">
        <v>27</v>
      </c>
      <c r="D44" s="68"/>
      <c r="E44" s="189"/>
      <c r="F44" s="92"/>
      <c r="G44" s="53"/>
      <c r="H44" s="38"/>
      <c r="I44" s="215"/>
    </row>
    <row r="45" spans="1:9" ht="14.25">
      <c r="A45" s="201"/>
      <c r="B45" s="54" t="s">
        <v>137</v>
      </c>
      <c r="C45" s="58" t="s">
        <v>138</v>
      </c>
      <c r="D45" s="69"/>
      <c r="E45" s="193">
        <f>SUM(E40:E44)</f>
        <v>0</v>
      </c>
      <c r="F45" s="89"/>
      <c r="G45" s="48"/>
      <c r="H45" s="38"/>
      <c r="I45" s="219"/>
    </row>
    <row r="46" spans="1:9" ht="14.25">
      <c r="A46" s="201"/>
      <c r="B46" s="93"/>
      <c r="C46" s="53"/>
      <c r="D46" s="53"/>
      <c r="E46" s="94"/>
      <c r="F46" s="89"/>
      <c r="G46" s="53"/>
      <c r="H46" s="38"/>
      <c r="I46" s="218"/>
    </row>
    <row r="47" spans="1:9" ht="12.75" customHeight="1">
      <c r="A47" s="201"/>
      <c r="B47" s="48"/>
      <c r="C47" s="52" t="s">
        <v>16</v>
      </c>
      <c r="D47" s="221"/>
      <c r="E47" s="53"/>
      <c r="F47" s="53"/>
      <c r="G47" s="53"/>
      <c r="H47" s="38"/>
      <c r="I47" s="215"/>
    </row>
    <row r="48" spans="1:9" ht="14.25">
      <c r="A48" s="201"/>
      <c r="B48" s="48"/>
      <c r="C48" s="48" t="s">
        <v>267</v>
      </c>
      <c r="D48" s="85"/>
      <c r="E48" s="85"/>
      <c r="F48" s="85"/>
      <c r="G48" s="89"/>
      <c r="H48" s="78"/>
      <c r="I48" s="215"/>
    </row>
    <row r="49" spans="1:9" ht="14.25">
      <c r="A49" s="201"/>
      <c r="B49" s="48"/>
      <c r="C49" s="48" t="s">
        <v>268</v>
      </c>
      <c r="D49" s="85"/>
      <c r="E49" s="85"/>
      <c r="F49" s="85"/>
      <c r="G49" s="89"/>
      <c r="H49" s="78"/>
      <c r="I49" s="210"/>
    </row>
    <row r="50" spans="1:9">
      <c r="A50" s="201"/>
      <c r="B50" s="54" t="s">
        <v>139</v>
      </c>
      <c r="C50" s="55" t="s">
        <v>21</v>
      </c>
      <c r="D50" s="97"/>
      <c r="E50" s="97"/>
      <c r="F50" s="55"/>
      <c r="G50" s="55"/>
      <c r="H50" s="179"/>
      <c r="I50" s="376"/>
    </row>
    <row r="51" spans="1:9">
      <c r="A51" s="201"/>
      <c r="B51" s="54" t="s">
        <v>140</v>
      </c>
      <c r="C51" s="335" t="s">
        <v>236</v>
      </c>
      <c r="D51" s="99"/>
      <c r="E51" s="99"/>
      <c r="F51" s="59"/>
      <c r="G51" s="59"/>
      <c r="H51" s="180"/>
      <c r="I51" s="288"/>
    </row>
    <row r="52" spans="1:9">
      <c r="A52" s="201"/>
      <c r="B52" s="54" t="s">
        <v>141</v>
      </c>
      <c r="C52" s="375" t="s">
        <v>257</v>
      </c>
      <c r="D52" s="97"/>
      <c r="E52" s="97"/>
      <c r="F52" s="55"/>
      <c r="G52" s="55"/>
      <c r="H52" s="179"/>
      <c r="I52" s="288"/>
    </row>
    <row r="53" spans="1:9">
      <c r="A53" s="201"/>
      <c r="B53" s="54" t="s">
        <v>142</v>
      </c>
      <c r="C53" s="335" t="s">
        <v>258</v>
      </c>
      <c r="D53" s="99"/>
      <c r="E53" s="99"/>
      <c r="F53" s="59"/>
      <c r="G53" s="59"/>
      <c r="H53" s="180"/>
      <c r="I53" s="288"/>
    </row>
    <row r="54" spans="1:9">
      <c r="A54" s="201"/>
      <c r="B54" s="48"/>
      <c r="C54" s="53"/>
      <c r="D54" s="85"/>
      <c r="E54" s="85"/>
      <c r="F54" s="53"/>
      <c r="G54" s="53"/>
      <c r="H54" s="38"/>
      <c r="I54" s="222"/>
    </row>
    <row r="55" spans="1:9" ht="12.75" customHeight="1">
      <c r="A55" s="201"/>
      <c r="B55" s="67"/>
      <c r="C55" s="53"/>
      <c r="D55" s="89"/>
      <c r="E55" s="89"/>
      <c r="F55" s="89"/>
      <c r="G55" s="53"/>
      <c r="H55" s="38"/>
      <c r="I55" s="223"/>
    </row>
    <row r="56" spans="1:9">
      <c r="A56" s="201"/>
      <c r="B56" s="54"/>
      <c r="C56" s="54" t="s">
        <v>283</v>
      </c>
      <c r="D56" s="55"/>
      <c r="E56" s="101"/>
      <c r="F56" s="55"/>
      <c r="G56" s="55"/>
      <c r="H56" s="136"/>
      <c r="I56" s="216" t="s">
        <v>18</v>
      </c>
    </row>
    <row r="57" spans="1:9">
      <c r="A57" s="201"/>
      <c r="B57" s="54" t="s">
        <v>143</v>
      </c>
      <c r="C57" s="82" t="s">
        <v>23</v>
      </c>
      <c r="D57" s="59"/>
      <c r="E57" s="102"/>
      <c r="F57" s="103"/>
      <c r="G57" s="59"/>
      <c r="H57" s="100"/>
      <c r="I57" s="192"/>
    </row>
    <row r="58" spans="1:9">
      <c r="A58" s="201"/>
      <c r="B58" s="54" t="s">
        <v>144</v>
      </c>
      <c r="C58" s="82" t="s">
        <v>24</v>
      </c>
      <c r="D58" s="59"/>
      <c r="E58" s="102"/>
      <c r="F58" s="103"/>
      <c r="G58" s="59"/>
      <c r="H58" s="100"/>
      <c r="I58" s="192"/>
    </row>
    <row r="59" spans="1:9">
      <c r="A59" s="201"/>
      <c r="B59" s="54" t="s">
        <v>145</v>
      </c>
      <c r="C59" s="82" t="s">
        <v>25</v>
      </c>
      <c r="D59" s="59"/>
      <c r="E59" s="102"/>
      <c r="F59" s="103"/>
      <c r="G59" s="59"/>
      <c r="H59" s="100"/>
      <c r="I59" s="192"/>
    </row>
    <row r="60" spans="1:9">
      <c r="A60" s="201"/>
      <c r="B60" s="54" t="s">
        <v>146</v>
      </c>
      <c r="C60" s="82" t="s">
        <v>35</v>
      </c>
      <c r="D60" s="59"/>
      <c r="E60" s="102"/>
      <c r="F60" s="103"/>
      <c r="G60" s="59"/>
      <c r="H60" s="100"/>
      <c r="I60" s="192"/>
    </row>
    <row r="61" spans="1:9">
      <c r="A61" s="201"/>
      <c r="B61" s="54" t="s">
        <v>147</v>
      </c>
      <c r="C61" s="287" t="s">
        <v>269</v>
      </c>
      <c r="D61" s="59"/>
      <c r="E61" s="102"/>
      <c r="F61" s="103"/>
      <c r="G61" s="59"/>
      <c r="H61" s="100"/>
      <c r="I61" s="249">
        <f>SUM(I57:I60)</f>
        <v>0</v>
      </c>
    </row>
    <row r="62" spans="1:9">
      <c r="A62" s="201"/>
      <c r="B62" s="48"/>
      <c r="C62" s="53"/>
      <c r="D62" s="77"/>
      <c r="E62" s="53"/>
      <c r="F62" s="104"/>
      <c r="G62" s="53"/>
      <c r="H62" s="38"/>
      <c r="I62" s="223"/>
    </row>
    <row r="63" spans="1:9">
      <c r="A63" s="201"/>
      <c r="B63" s="54"/>
      <c r="C63" s="54" t="s">
        <v>284</v>
      </c>
      <c r="D63" s="55"/>
      <c r="E63" s="101"/>
      <c r="F63" s="55"/>
      <c r="G63" s="55"/>
      <c r="H63" s="136"/>
      <c r="I63" s="224"/>
    </row>
    <row r="64" spans="1:9">
      <c r="A64" s="201"/>
      <c r="B64" s="54" t="s">
        <v>148</v>
      </c>
      <c r="C64" s="82" t="s">
        <v>23</v>
      </c>
      <c r="D64" s="59"/>
      <c r="E64" s="102"/>
      <c r="F64" s="103"/>
      <c r="G64" s="59"/>
      <c r="H64" s="100"/>
      <c r="I64" s="192"/>
    </row>
    <row r="65" spans="1:9">
      <c r="A65" s="201"/>
      <c r="B65" s="54" t="s">
        <v>149</v>
      </c>
      <c r="C65" s="82" t="s">
        <v>24</v>
      </c>
      <c r="D65" s="59"/>
      <c r="E65" s="102"/>
      <c r="F65" s="103"/>
      <c r="G65" s="59"/>
      <c r="H65" s="100"/>
      <c r="I65" s="192"/>
    </row>
    <row r="66" spans="1:9">
      <c r="A66" s="201"/>
      <c r="B66" s="54" t="s">
        <v>150</v>
      </c>
      <c r="C66" s="82" t="s">
        <v>25</v>
      </c>
      <c r="D66" s="59"/>
      <c r="E66" s="102"/>
      <c r="F66" s="103"/>
      <c r="G66" s="59"/>
      <c r="H66" s="100"/>
      <c r="I66" s="192"/>
    </row>
    <row r="67" spans="1:9">
      <c r="A67" s="201"/>
      <c r="B67" s="54" t="s">
        <v>151</v>
      </c>
      <c r="C67" s="82" t="s">
        <v>35</v>
      </c>
      <c r="D67" s="59"/>
      <c r="E67" s="102"/>
      <c r="F67" s="103"/>
      <c r="G67" s="59"/>
      <c r="H67" s="100"/>
      <c r="I67" s="192"/>
    </row>
    <row r="68" spans="1:9">
      <c r="A68" s="201"/>
      <c r="B68" s="54" t="s">
        <v>259</v>
      </c>
      <c r="C68" s="287" t="s">
        <v>270</v>
      </c>
      <c r="D68" s="59"/>
      <c r="E68" s="102"/>
      <c r="F68" s="103"/>
      <c r="G68" s="59"/>
      <c r="H68" s="100"/>
      <c r="I68" s="249">
        <f>SUM(I64:I67)</f>
        <v>0</v>
      </c>
    </row>
    <row r="69" spans="1:9">
      <c r="A69" s="201"/>
      <c r="B69" s="48"/>
      <c r="C69" s="53"/>
      <c r="D69" s="53"/>
      <c r="E69" s="53"/>
      <c r="F69" s="53"/>
      <c r="G69" s="53"/>
      <c r="H69" s="38"/>
      <c r="I69" s="215"/>
    </row>
    <row r="70" spans="1:9">
      <c r="A70" s="201"/>
      <c r="B70" s="54" t="s">
        <v>260</v>
      </c>
      <c r="C70" s="54" t="s">
        <v>285</v>
      </c>
      <c r="D70" s="55"/>
      <c r="E70" s="101"/>
      <c r="F70" s="55"/>
      <c r="G70" s="55"/>
      <c r="H70" s="54"/>
      <c r="I70" s="249">
        <f>I61+I68</f>
        <v>0</v>
      </c>
    </row>
    <row r="71" spans="1:9">
      <c r="A71" s="201"/>
      <c r="B71" s="48"/>
      <c r="C71" s="53"/>
      <c r="D71" s="53"/>
      <c r="E71" s="53"/>
      <c r="F71" s="53"/>
      <c r="G71" s="53"/>
      <c r="H71" s="38"/>
      <c r="I71" s="215"/>
    </row>
    <row r="72" spans="1:9" ht="15.75">
      <c r="A72" s="201"/>
      <c r="B72" s="52" t="s">
        <v>152</v>
      </c>
      <c r="C72" s="53"/>
      <c r="D72" s="53"/>
      <c r="E72" s="53"/>
      <c r="F72" s="53"/>
      <c r="G72" s="53"/>
      <c r="H72" s="38"/>
      <c r="I72" s="210"/>
    </row>
    <row r="73" spans="1:9">
      <c r="A73" s="201"/>
      <c r="B73" s="48"/>
      <c r="C73" s="48" t="s">
        <v>246</v>
      </c>
      <c r="D73" s="53"/>
      <c r="E73" s="53"/>
      <c r="F73" s="53"/>
      <c r="G73" s="53"/>
      <c r="H73" s="38"/>
      <c r="I73" s="210"/>
    </row>
    <row r="74" spans="1:9">
      <c r="A74" s="201"/>
      <c r="B74" s="48"/>
      <c r="C74" s="225" t="s">
        <v>247</v>
      </c>
      <c r="D74" s="53"/>
      <c r="E74" s="113" t="s">
        <v>41</v>
      </c>
      <c r="F74" s="38"/>
      <c r="G74" s="62" t="s">
        <v>12</v>
      </c>
      <c r="H74" s="38"/>
      <c r="I74" s="216" t="s">
        <v>18</v>
      </c>
    </row>
    <row r="75" spans="1:9" s="107" customFormat="1">
      <c r="A75" s="201"/>
      <c r="B75" s="54" t="s">
        <v>52</v>
      </c>
      <c r="C75" s="55" t="s">
        <v>20</v>
      </c>
      <c r="D75" s="68"/>
      <c r="E75" s="189"/>
      <c r="F75" s="96"/>
      <c r="G75" s="63"/>
      <c r="H75" s="106"/>
      <c r="I75" s="215"/>
    </row>
    <row r="76" spans="1:9">
      <c r="A76" s="201"/>
      <c r="B76" s="54" t="s">
        <v>53</v>
      </c>
      <c r="C76" s="59" t="s">
        <v>17</v>
      </c>
      <c r="D76" s="69"/>
      <c r="E76" s="189"/>
      <c r="F76" s="96"/>
      <c r="G76" s="63"/>
      <c r="H76" s="106"/>
      <c r="I76" s="215"/>
    </row>
    <row r="77" spans="1:9">
      <c r="A77" s="201"/>
      <c r="B77" s="48"/>
      <c r="C77" s="53" t="s">
        <v>30</v>
      </c>
      <c r="D77" s="53"/>
      <c r="E77" s="253"/>
      <c r="F77" s="96"/>
      <c r="G77" s="91"/>
      <c r="H77" s="106"/>
      <c r="I77" s="220"/>
    </row>
    <row r="78" spans="1:9">
      <c r="A78" s="201"/>
      <c r="B78" s="48"/>
      <c r="C78" s="53" t="s">
        <v>31</v>
      </c>
      <c r="D78" s="53"/>
      <c r="E78" s="253"/>
      <c r="F78" s="96"/>
      <c r="G78" s="91"/>
      <c r="H78" s="106"/>
      <c r="I78" s="220"/>
    </row>
    <row r="79" spans="1:9">
      <c r="A79" s="201"/>
      <c r="B79" s="54" t="s">
        <v>54</v>
      </c>
      <c r="C79" s="55" t="s">
        <v>32</v>
      </c>
      <c r="D79" s="68"/>
      <c r="E79" s="189"/>
      <c r="F79" s="96"/>
      <c r="G79" s="63"/>
      <c r="H79" s="106"/>
      <c r="I79" s="215"/>
    </row>
    <row r="80" spans="1:9" s="71" customFormat="1">
      <c r="A80" s="201"/>
      <c r="B80" s="48"/>
      <c r="C80" s="53" t="s">
        <v>34</v>
      </c>
      <c r="D80" s="53"/>
      <c r="E80" s="252"/>
      <c r="F80" s="96"/>
      <c r="G80" s="90"/>
      <c r="H80" s="106"/>
      <c r="I80" s="220"/>
    </row>
    <row r="81" spans="1:9">
      <c r="A81" s="201"/>
      <c r="B81" s="54" t="s">
        <v>55</v>
      </c>
      <c r="C81" s="55" t="s">
        <v>33</v>
      </c>
      <c r="D81" s="68"/>
      <c r="E81" s="189"/>
      <c r="F81" s="96"/>
      <c r="G81" s="63"/>
      <c r="H81" s="106"/>
      <c r="I81" s="215"/>
    </row>
    <row r="82" spans="1:9">
      <c r="A82" s="201"/>
      <c r="B82" s="48"/>
      <c r="C82" s="53" t="s">
        <v>29</v>
      </c>
      <c r="D82" s="53"/>
      <c r="E82" s="252"/>
      <c r="F82" s="96"/>
      <c r="G82" s="90"/>
      <c r="H82" s="106"/>
      <c r="I82" s="220"/>
    </row>
    <row r="83" spans="1:9">
      <c r="A83" s="201"/>
      <c r="B83" s="54" t="s">
        <v>56</v>
      </c>
      <c r="C83" s="55" t="s">
        <v>28</v>
      </c>
      <c r="D83" s="68"/>
      <c r="E83" s="189"/>
      <c r="F83" s="96"/>
      <c r="G83" s="63"/>
      <c r="H83" s="106"/>
      <c r="I83" s="226"/>
    </row>
    <row r="84" spans="1:9">
      <c r="A84" s="201"/>
      <c r="B84" s="58" t="s">
        <v>57</v>
      </c>
      <c r="C84" s="58" t="s">
        <v>153</v>
      </c>
      <c r="D84" s="69"/>
      <c r="E84" s="193">
        <f>E75+E81+E83</f>
        <v>0</v>
      </c>
      <c r="F84" s="194"/>
      <c r="G84" s="193">
        <f>G75+G81+G83</f>
        <v>0</v>
      </c>
      <c r="H84" s="195"/>
      <c r="I84" s="249">
        <f>E84+G84</f>
        <v>0</v>
      </c>
    </row>
    <row r="85" spans="1:9">
      <c r="A85" s="201"/>
      <c r="B85" s="48"/>
      <c r="C85" s="48"/>
      <c r="D85" s="53"/>
      <c r="E85" s="96"/>
      <c r="F85" s="96"/>
      <c r="G85" s="96"/>
      <c r="H85" s="96"/>
      <c r="I85" s="223"/>
    </row>
    <row r="86" spans="1:9">
      <c r="A86" s="201"/>
      <c r="B86" s="48"/>
      <c r="C86" s="48" t="s">
        <v>246</v>
      </c>
      <c r="D86" s="53"/>
      <c r="E86" s="96"/>
      <c r="F86" s="96"/>
      <c r="G86" s="96"/>
      <c r="H86" s="96"/>
      <c r="I86" s="223"/>
    </row>
    <row r="87" spans="1:9">
      <c r="A87" s="201"/>
      <c r="B87" s="48"/>
      <c r="C87" s="48" t="s">
        <v>248</v>
      </c>
      <c r="D87" s="53"/>
      <c r="E87" s="53"/>
      <c r="F87" s="96"/>
      <c r="G87" s="96"/>
      <c r="H87" s="96"/>
      <c r="I87" s="223"/>
    </row>
    <row r="88" spans="1:9" s="107" customFormat="1">
      <c r="A88" s="201"/>
      <c r="B88" s="54" t="s">
        <v>58</v>
      </c>
      <c r="C88" s="55" t="s">
        <v>20</v>
      </c>
      <c r="D88" s="68"/>
      <c r="E88" s="189"/>
      <c r="F88" s="53"/>
      <c r="G88" s="63"/>
      <c r="H88" s="106"/>
      <c r="I88" s="215"/>
    </row>
    <row r="89" spans="1:9">
      <c r="A89" s="201"/>
      <c r="B89" s="54" t="s">
        <v>59</v>
      </c>
      <c r="C89" s="59" t="s">
        <v>17</v>
      </c>
      <c r="D89" s="69"/>
      <c r="E89" s="189"/>
      <c r="F89" s="53"/>
      <c r="G89" s="63"/>
      <c r="H89" s="106"/>
      <c r="I89" s="215"/>
    </row>
    <row r="90" spans="1:9">
      <c r="A90" s="201"/>
      <c r="B90" s="48"/>
      <c r="C90" s="53" t="s">
        <v>30</v>
      </c>
      <c r="D90" s="53"/>
      <c r="E90" s="253"/>
      <c r="F90" s="53"/>
      <c r="G90" s="91"/>
      <c r="H90" s="106"/>
      <c r="I90" s="220"/>
    </row>
    <row r="91" spans="1:9" s="71" customFormat="1">
      <c r="A91" s="201"/>
      <c r="B91" s="48"/>
      <c r="C91" s="53" t="s">
        <v>31</v>
      </c>
      <c r="D91" s="53"/>
      <c r="E91" s="253"/>
      <c r="F91" s="53"/>
      <c r="G91" s="91"/>
      <c r="H91" s="106"/>
      <c r="I91" s="220"/>
    </row>
    <row r="92" spans="1:9">
      <c r="A92" s="201"/>
      <c r="B92" s="54" t="s">
        <v>60</v>
      </c>
      <c r="C92" s="55" t="s">
        <v>32</v>
      </c>
      <c r="D92" s="68"/>
      <c r="E92" s="189"/>
      <c r="F92" s="53"/>
      <c r="G92" s="63"/>
      <c r="H92" s="106"/>
      <c r="I92" s="215"/>
    </row>
    <row r="93" spans="1:9" s="71" customFormat="1">
      <c r="A93" s="201"/>
      <c r="B93" s="48"/>
      <c r="C93" s="53" t="s">
        <v>34</v>
      </c>
      <c r="D93" s="53"/>
      <c r="E93" s="252"/>
      <c r="F93" s="53"/>
      <c r="G93" s="90"/>
      <c r="H93" s="106"/>
      <c r="I93" s="220"/>
    </row>
    <row r="94" spans="1:9">
      <c r="A94" s="201"/>
      <c r="B94" s="54" t="s">
        <v>61</v>
      </c>
      <c r="C94" s="55" t="s">
        <v>33</v>
      </c>
      <c r="D94" s="68"/>
      <c r="E94" s="189"/>
      <c r="F94" s="53"/>
      <c r="G94" s="63"/>
      <c r="H94" s="106"/>
      <c r="I94" s="215"/>
    </row>
    <row r="95" spans="1:9">
      <c r="A95" s="201"/>
      <c r="B95" s="48"/>
      <c r="C95" s="53" t="s">
        <v>29</v>
      </c>
      <c r="D95" s="53"/>
      <c r="E95" s="252"/>
      <c r="F95" s="53"/>
      <c r="G95" s="90"/>
      <c r="H95" s="106"/>
      <c r="I95" s="220"/>
    </row>
    <row r="96" spans="1:9" ht="12.75" customHeight="1">
      <c r="A96" s="201"/>
      <c r="B96" s="54" t="s">
        <v>62</v>
      </c>
      <c r="C96" s="55" t="s">
        <v>28</v>
      </c>
      <c r="D96" s="68"/>
      <c r="E96" s="189"/>
      <c r="F96" s="53"/>
      <c r="G96" s="63"/>
      <c r="H96" s="106"/>
      <c r="I96" s="226"/>
    </row>
    <row r="97" spans="1:9">
      <c r="A97" s="201"/>
      <c r="B97" s="58" t="s">
        <v>63</v>
      </c>
      <c r="C97" s="58" t="s">
        <v>154</v>
      </c>
      <c r="D97" s="69"/>
      <c r="E97" s="193">
        <f>E88+E94+E96</f>
        <v>0</v>
      </c>
      <c r="F97" s="33"/>
      <c r="G97" s="193">
        <f>G88+G94+G96</f>
        <v>0</v>
      </c>
      <c r="H97" s="195"/>
      <c r="I97" s="249">
        <f>E97+G97</f>
        <v>0</v>
      </c>
    </row>
    <row r="98" spans="1:9">
      <c r="A98" s="201"/>
      <c r="B98" s="48"/>
      <c r="C98" s="95"/>
      <c r="D98" s="95"/>
      <c r="E98" s="108"/>
      <c r="F98" s="91"/>
      <c r="G98" s="53"/>
      <c r="H98" s="38"/>
      <c r="I98" s="215"/>
    </row>
    <row r="99" spans="1:9">
      <c r="A99" s="201"/>
      <c r="B99" s="48"/>
      <c r="C99" s="48" t="s">
        <v>246</v>
      </c>
      <c r="D99" s="53"/>
      <c r="E99" s="96"/>
      <c r="F99" s="96"/>
      <c r="G99" s="96"/>
      <c r="H99" s="96"/>
      <c r="I99" s="223"/>
    </row>
    <row r="100" spans="1:9">
      <c r="A100" s="201"/>
      <c r="B100" s="48"/>
      <c r="C100" s="48" t="s">
        <v>280</v>
      </c>
      <c r="D100" s="53"/>
      <c r="E100" s="53"/>
      <c r="F100" s="96"/>
      <c r="G100" s="96"/>
      <c r="H100" s="96"/>
      <c r="I100" s="223"/>
    </row>
    <row r="101" spans="1:9" s="107" customFormat="1">
      <c r="A101" s="201"/>
      <c r="B101" s="54" t="s">
        <v>64</v>
      </c>
      <c r="C101" s="55" t="s">
        <v>20</v>
      </c>
      <c r="D101" s="68"/>
      <c r="E101" s="189"/>
      <c r="F101" s="53"/>
      <c r="G101" s="63"/>
      <c r="H101" s="106"/>
      <c r="I101" s="215"/>
    </row>
    <row r="102" spans="1:9">
      <c r="A102" s="201"/>
      <c r="B102" s="54" t="s">
        <v>67</v>
      </c>
      <c r="C102" s="59" t="s">
        <v>17</v>
      </c>
      <c r="D102" s="69"/>
      <c r="E102" s="189"/>
      <c r="F102" s="53"/>
      <c r="G102" s="63"/>
      <c r="H102" s="106"/>
      <c r="I102" s="215"/>
    </row>
    <row r="103" spans="1:9">
      <c r="A103" s="201"/>
      <c r="B103" s="48"/>
      <c r="C103" s="53" t="s">
        <v>30</v>
      </c>
      <c r="D103" s="53"/>
      <c r="E103" s="253"/>
      <c r="F103" s="53"/>
      <c r="G103" s="91"/>
      <c r="H103" s="106"/>
      <c r="I103" s="220"/>
    </row>
    <row r="104" spans="1:9" s="71" customFormat="1">
      <c r="A104" s="201"/>
      <c r="B104" s="48"/>
      <c r="C104" s="53" t="s">
        <v>31</v>
      </c>
      <c r="D104" s="53"/>
      <c r="E104" s="253"/>
      <c r="F104" s="53"/>
      <c r="G104" s="91"/>
      <c r="H104" s="106"/>
      <c r="I104" s="220"/>
    </row>
    <row r="105" spans="1:9">
      <c r="A105" s="201"/>
      <c r="B105" s="54" t="s">
        <v>68</v>
      </c>
      <c r="C105" s="55" t="s">
        <v>32</v>
      </c>
      <c r="D105" s="68"/>
      <c r="E105" s="189"/>
      <c r="F105" s="53"/>
      <c r="G105" s="63"/>
      <c r="H105" s="106"/>
      <c r="I105" s="215"/>
    </row>
    <row r="106" spans="1:9" s="71" customFormat="1">
      <c r="A106" s="201"/>
      <c r="B106" s="48"/>
      <c r="C106" s="53" t="s">
        <v>34</v>
      </c>
      <c r="D106" s="53"/>
      <c r="E106" s="252"/>
      <c r="F106" s="53"/>
      <c r="G106" s="90"/>
      <c r="H106" s="106"/>
      <c r="I106" s="220"/>
    </row>
    <row r="107" spans="1:9">
      <c r="A107" s="201"/>
      <c r="B107" s="54" t="s">
        <v>65</v>
      </c>
      <c r="C107" s="55" t="s">
        <v>33</v>
      </c>
      <c r="D107" s="68"/>
      <c r="E107" s="189"/>
      <c r="F107" s="53"/>
      <c r="G107" s="63"/>
      <c r="H107" s="106"/>
      <c r="I107" s="215"/>
    </row>
    <row r="108" spans="1:9">
      <c r="A108" s="201"/>
      <c r="B108" s="48"/>
      <c r="C108" s="53" t="s">
        <v>29</v>
      </c>
      <c r="D108" s="53"/>
      <c r="E108" s="252"/>
      <c r="F108" s="53"/>
      <c r="G108" s="90"/>
      <c r="H108" s="106"/>
      <c r="I108" s="220"/>
    </row>
    <row r="109" spans="1:9">
      <c r="A109" s="201"/>
      <c r="B109" s="54" t="s">
        <v>66</v>
      </c>
      <c r="C109" s="55" t="s">
        <v>28</v>
      </c>
      <c r="D109" s="68"/>
      <c r="E109" s="189"/>
      <c r="F109" s="53"/>
      <c r="G109" s="63"/>
      <c r="H109" s="106"/>
      <c r="I109" s="226"/>
    </row>
    <row r="110" spans="1:9">
      <c r="A110" s="201"/>
      <c r="B110" s="58" t="s">
        <v>69</v>
      </c>
      <c r="C110" s="58" t="s">
        <v>262</v>
      </c>
      <c r="D110" s="69"/>
      <c r="E110" s="193">
        <f>E101+E107+E109</f>
        <v>0</v>
      </c>
      <c r="F110" s="33"/>
      <c r="G110" s="193">
        <f>G101+G107+G109</f>
        <v>0</v>
      </c>
      <c r="H110" s="195"/>
      <c r="I110" s="249">
        <f>E110+G110</f>
        <v>0</v>
      </c>
    </row>
    <row r="111" spans="1:9">
      <c r="A111" s="201"/>
      <c r="B111" s="48"/>
      <c r="C111" s="95"/>
      <c r="D111" s="95"/>
      <c r="E111" s="108"/>
      <c r="F111" s="91"/>
      <c r="G111" s="53"/>
      <c r="H111" s="38"/>
      <c r="I111" s="215"/>
    </row>
    <row r="112" spans="1:9">
      <c r="A112" s="201"/>
      <c r="B112" s="48"/>
      <c r="C112" s="48" t="s">
        <v>246</v>
      </c>
      <c r="D112" s="53"/>
      <c r="E112" s="96"/>
      <c r="F112" s="96"/>
      <c r="G112" s="96"/>
      <c r="H112" s="96"/>
      <c r="I112" s="223"/>
    </row>
    <row r="113" spans="1:9">
      <c r="A113" s="201"/>
      <c r="B113" s="48"/>
      <c r="C113" s="48" t="s">
        <v>249</v>
      </c>
      <c r="D113" s="53"/>
      <c r="E113" s="53"/>
      <c r="F113" s="96"/>
      <c r="G113" s="96"/>
      <c r="H113" s="96"/>
      <c r="I113" s="223"/>
    </row>
    <row r="114" spans="1:9" s="107" customFormat="1">
      <c r="A114" s="201"/>
      <c r="B114" s="54" t="s">
        <v>70</v>
      </c>
      <c r="C114" s="55" t="s">
        <v>20</v>
      </c>
      <c r="D114" s="68"/>
      <c r="E114" s="189"/>
      <c r="F114" s="53"/>
      <c r="G114" s="63"/>
      <c r="H114" s="106"/>
      <c r="I114" s="215"/>
    </row>
    <row r="115" spans="1:9">
      <c r="A115" s="201"/>
      <c r="B115" s="54" t="s">
        <v>250</v>
      </c>
      <c r="C115" s="59" t="s">
        <v>17</v>
      </c>
      <c r="D115" s="69"/>
      <c r="E115" s="189"/>
      <c r="F115" s="53"/>
      <c r="G115" s="63"/>
      <c r="H115" s="106"/>
      <c r="I115" s="215"/>
    </row>
    <row r="116" spans="1:9">
      <c r="A116" s="201"/>
      <c r="B116" s="54" t="s">
        <v>251</v>
      </c>
      <c r="C116" s="53" t="s">
        <v>30</v>
      </c>
      <c r="D116" s="53"/>
      <c r="E116" s="253"/>
      <c r="F116" s="53"/>
      <c r="G116" s="91"/>
      <c r="H116" s="106"/>
      <c r="I116" s="220"/>
    </row>
    <row r="117" spans="1:9" s="71" customFormat="1">
      <c r="A117" s="201"/>
      <c r="B117" s="54"/>
      <c r="C117" s="53" t="s">
        <v>31</v>
      </c>
      <c r="D117" s="53"/>
      <c r="E117" s="253"/>
      <c r="F117" s="53"/>
      <c r="G117" s="91"/>
      <c r="H117" s="106"/>
      <c r="I117" s="220"/>
    </row>
    <row r="118" spans="1:9">
      <c r="A118" s="201"/>
      <c r="B118" s="54"/>
      <c r="C118" s="55" t="s">
        <v>32</v>
      </c>
      <c r="D118" s="68"/>
      <c r="E118" s="189"/>
      <c r="F118" s="53"/>
      <c r="G118" s="63"/>
      <c r="H118" s="106"/>
      <c r="I118" s="215"/>
    </row>
    <row r="119" spans="1:9" s="71" customFormat="1">
      <c r="A119" s="201"/>
      <c r="B119" s="48"/>
      <c r="C119" s="53" t="s">
        <v>34</v>
      </c>
      <c r="D119" s="53"/>
      <c r="E119" s="252"/>
      <c r="F119" s="53"/>
      <c r="G119" s="90"/>
      <c r="H119" s="106"/>
      <c r="I119" s="220"/>
    </row>
    <row r="120" spans="1:9">
      <c r="A120" s="201"/>
      <c r="B120" s="54" t="s">
        <v>252</v>
      </c>
      <c r="C120" s="55" t="s">
        <v>33</v>
      </c>
      <c r="D120" s="68"/>
      <c r="E120" s="189"/>
      <c r="F120" s="53"/>
      <c r="G120" s="63"/>
      <c r="H120" s="106"/>
      <c r="I120" s="215"/>
    </row>
    <row r="121" spans="1:9">
      <c r="A121" s="201"/>
      <c r="B121" s="48"/>
      <c r="C121" s="53" t="s">
        <v>29</v>
      </c>
      <c r="D121" s="53"/>
      <c r="E121" s="252"/>
      <c r="F121" s="53"/>
      <c r="G121" s="90"/>
      <c r="H121" s="106"/>
      <c r="I121" s="220"/>
    </row>
    <row r="122" spans="1:9">
      <c r="A122" s="201"/>
      <c r="B122" s="54" t="s">
        <v>253</v>
      </c>
      <c r="C122" s="55" t="s">
        <v>28</v>
      </c>
      <c r="D122" s="68"/>
      <c r="E122" s="189"/>
      <c r="F122" s="53"/>
      <c r="G122" s="63"/>
      <c r="H122" s="106"/>
      <c r="I122" s="226"/>
    </row>
    <row r="123" spans="1:9" ht="12.75" customHeight="1">
      <c r="A123" s="201"/>
      <c r="B123" s="58" t="s">
        <v>254</v>
      </c>
      <c r="C123" s="58" t="s">
        <v>263</v>
      </c>
      <c r="D123" s="69"/>
      <c r="E123" s="193">
        <f>E114+E120+E122</f>
        <v>0</v>
      </c>
      <c r="F123" s="33"/>
      <c r="G123" s="193">
        <f>G114+G120+G122</f>
        <v>0</v>
      </c>
      <c r="H123" s="195"/>
      <c r="I123" s="249">
        <f>E123+G123</f>
        <v>0</v>
      </c>
    </row>
    <row r="124" spans="1:9" ht="12.75" customHeight="1">
      <c r="A124" s="201"/>
      <c r="B124" s="48"/>
      <c r="C124" s="95"/>
      <c r="D124" s="95"/>
      <c r="E124" s="108"/>
      <c r="F124" s="91"/>
      <c r="G124" s="53"/>
      <c r="H124" s="38"/>
      <c r="I124" s="215"/>
    </row>
    <row r="125" spans="1:9" ht="15.75">
      <c r="A125" s="201"/>
      <c r="B125" s="48"/>
      <c r="C125" s="52" t="s">
        <v>16</v>
      </c>
      <c r="D125" s="53"/>
      <c r="E125" s="53"/>
      <c r="F125" s="53"/>
      <c r="G125" s="53"/>
      <c r="H125" s="38"/>
      <c r="I125" s="210"/>
    </row>
    <row r="126" spans="1:9">
      <c r="A126" s="379"/>
      <c r="B126" s="48"/>
      <c r="C126" s="380"/>
      <c r="D126" s="95"/>
      <c r="E126" s="381"/>
      <c r="F126" s="109"/>
      <c r="G126" s="381"/>
      <c r="H126" s="382"/>
      <c r="I126" s="216" t="s">
        <v>18</v>
      </c>
    </row>
    <row r="127" spans="1:9">
      <c r="A127" s="379"/>
      <c r="B127" s="54" t="s">
        <v>255</v>
      </c>
      <c r="C127" s="375" t="s">
        <v>17</v>
      </c>
      <c r="D127" s="74"/>
      <c r="E127" s="375"/>
      <c r="F127" s="375"/>
      <c r="G127" s="375"/>
      <c r="H127" s="383"/>
      <c r="I127" s="192"/>
    </row>
    <row r="128" spans="1:9">
      <c r="A128" s="201"/>
      <c r="B128" s="48"/>
      <c r="C128" s="48"/>
      <c r="D128" s="95"/>
      <c r="E128" s="109"/>
      <c r="F128" s="109"/>
      <c r="G128" s="53"/>
      <c r="H128" s="38"/>
      <c r="I128" s="227"/>
    </row>
    <row r="129" spans="1:9">
      <c r="A129" s="201"/>
      <c r="B129" s="54" t="s">
        <v>265</v>
      </c>
      <c r="C129" s="58" t="s">
        <v>286</v>
      </c>
      <c r="D129" s="60"/>
      <c r="E129" s="59"/>
      <c r="F129" s="59"/>
      <c r="G129" s="105"/>
      <c r="H129" s="100"/>
      <c r="I129" s="249">
        <f>I84*35%+I97*50%+I110*65%+I123*50%+I127</f>
        <v>0</v>
      </c>
    </row>
    <row r="130" spans="1:9">
      <c r="A130" s="201"/>
      <c r="B130" s="48"/>
      <c r="C130" s="53"/>
      <c r="D130" s="53"/>
      <c r="E130" s="53"/>
      <c r="F130" s="53"/>
      <c r="G130" s="53"/>
      <c r="H130" s="38"/>
      <c r="I130" s="210"/>
    </row>
    <row r="131" spans="1:9" ht="15.75">
      <c r="A131" s="201"/>
      <c r="B131" s="52" t="s">
        <v>155</v>
      </c>
      <c r="C131" s="53"/>
      <c r="D131" s="95"/>
      <c r="E131" s="95"/>
      <c r="F131" s="95"/>
      <c r="G131" s="95"/>
      <c r="H131" s="73"/>
      <c r="I131" s="215"/>
    </row>
    <row r="132" spans="1:9">
      <c r="A132" s="201"/>
      <c r="B132" s="48"/>
      <c r="C132" s="53"/>
      <c r="D132" s="95"/>
      <c r="E132" s="113" t="s">
        <v>41</v>
      </c>
      <c r="F132" s="38"/>
      <c r="G132" s="62" t="s">
        <v>12</v>
      </c>
      <c r="H132" s="38"/>
      <c r="I132" s="216"/>
    </row>
    <row r="133" spans="1:9">
      <c r="A133" s="201"/>
      <c r="B133" s="54" t="s">
        <v>75</v>
      </c>
      <c r="C133" s="55" t="s">
        <v>42</v>
      </c>
      <c r="D133" s="110"/>
      <c r="E133" s="189"/>
      <c r="F133" s="33"/>
      <c r="G133" s="189"/>
      <c r="H133" s="191"/>
      <c r="I133" s="249">
        <f>E133+G133</f>
        <v>0</v>
      </c>
    </row>
    <row r="134" spans="1:9" ht="12.75" customHeight="1">
      <c r="A134" s="201"/>
      <c r="B134" s="52"/>
      <c r="C134" s="53"/>
      <c r="D134" s="53"/>
      <c r="E134" s="111"/>
      <c r="F134" s="53"/>
      <c r="G134" s="111"/>
      <c r="H134" s="38"/>
      <c r="I134" s="215"/>
    </row>
    <row r="135" spans="1:9" ht="15.75">
      <c r="A135" s="201"/>
      <c r="B135" s="48"/>
      <c r="C135" s="52" t="s">
        <v>16</v>
      </c>
      <c r="D135" s="53"/>
      <c r="E135" s="53"/>
      <c r="F135" s="53"/>
      <c r="G135" s="53"/>
      <c r="H135" s="38"/>
      <c r="I135" s="215"/>
    </row>
    <row r="136" spans="1:9" ht="14.25">
      <c r="A136" s="201"/>
      <c r="B136" s="54" t="s">
        <v>76</v>
      </c>
      <c r="C136" s="54" t="s">
        <v>287</v>
      </c>
      <c r="D136" s="112"/>
      <c r="E136" s="55"/>
      <c r="F136" s="112"/>
      <c r="G136" s="56"/>
      <c r="H136" s="98"/>
      <c r="I136" s="249">
        <f>I133*(0.35)</f>
        <v>0</v>
      </c>
    </row>
    <row r="137" spans="1:9">
      <c r="A137" s="201"/>
      <c r="B137" s="93"/>
      <c r="C137" s="95"/>
      <c r="D137" s="95"/>
      <c r="E137" s="53"/>
      <c r="F137" s="94"/>
      <c r="G137" s="53"/>
      <c r="H137" s="38"/>
      <c r="I137" s="215"/>
    </row>
    <row r="138" spans="1:9" ht="15.75">
      <c r="A138" s="201"/>
      <c r="B138" s="352" t="s">
        <v>156</v>
      </c>
      <c r="C138" s="353"/>
      <c r="D138" s="344"/>
      <c r="E138" s="344"/>
      <c r="F138" s="339"/>
      <c r="G138" s="339"/>
      <c r="H138" s="345"/>
      <c r="I138" s="346"/>
    </row>
    <row r="139" spans="1:9">
      <c r="A139" s="201"/>
      <c r="B139" s="351"/>
      <c r="C139" s="339" t="s">
        <v>19</v>
      </c>
      <c r="D139" s="350"/>
      <c r="E139" s="347"/>
      <c r="F139" s="347"/>
      <c r="G139" s="347"/>
      <c r="H139" s="345"/>
      <c r="I139" s="348"/>
    </row>
    <row r="140" spans="1:9">
      <c r="A140" s="201"/>
      <c r="B140" s="354" t="s">
        <v>157</v>
      </c>
      <c r="C140" s="355" t="s">
        <v>261</v>
      </c>
      <c r="D140" s="356"/>
      <c r="E140" s="349"/>
      <c r="F140" s="349"/>
      <c r="G140" s="371" t="s">
        <v>244</v>
      </c>
      <c r="H140" s="349"/>
      <c r="I140" s="366"/>
    </row>
    <row r="141" spans="1:9">
      <c r="A141" s="201"/>
      <c r="B141" s="351"/>
      <c r="C141" s="339"/>
      <c r="D141" s="350"/>
      <c r="E141" s="65" t="s">
        <v>238</v>
      </c>
      <c r="F141" s="339"/>
      <c r="G141" s="189"/>
      <c r="H141" s="339"/>
      <c r="I141" s="359"/>
    </row>
    <row r="142" spans="1:9" ht="14.25">
      <c r="A142" s="201"/>
      <c r="B142" s="339"/>
      <c r="C142" s="344"/>
      <c r="D142" s="339"/>
      <c r="E142" s="65" t="s">
        <v>239</v>
      </c>
      <c r="F142" s="339"/>
      <c r="G142" s="189"/>
      <c r="H142" s="339"/>
      <c r="I142" s="362"/>
    </row>
    <row r="143" spans="1:9" s="107" customFormat="1">
      <c r="A143" s="201"/>
      <c r="B143" s="339"/>
      <c r="C143" s="339"/>
      <c r="D143" s="339"/>
      <c r="E143" s="65" t="s">
        <v>179</v>
      </c>
      <c r="F143" s="339"/>
      <c r="G143" s="189"/>
      <c r="H143" s="339"/>
      <c r="I143" s="362"/>
    </row>
    <row r="144" spans="1:9" ht="15.75" customHeight="1">
      <c r="A144" s="201"/>
      <c r="B144" s="339"/>
      <c r="C144" s="339"/>
      <c r="D144" s="339"/>
      <c r="E144" s="65" t="s">
        <v>240</v>
      </c>
      <c r="F144" s="339"/>
      <c r="G144" s="189"/>
      <c r="H144" s="339"/>
      <c r="I144" s="362"/>
    </row>
    <row r="145" spans="1:20">
      <c r="A145" s="201"/>
      <c r="B145" s="339"/>
      <c r="C145" s="341"/>
      <c r="D145" s="339"/>
      <c r="E145" s="65" t="s">
        <v>241</v>
      </c>
      <c r="F145" s="339"/>
      <c r="G145" s="189"/>
      <c r="H145" s="339"/>
      <c r="I145" s="362"/>
    </row>
    <row r="146" spans="1:20">
      <c r="A146" s="201"/>
      <c r="B146" s="339"/>
      <c r="C146" s="339"/>
      <c r="D146" s="339"/>
      <c r="E146" s="65" t="s">
        <v>242</v>
      </c>
      <c r="F146" s="339"/>
      <c r="G146" s="189"/>
      <c r="H146" s="339"/>
      <c r="I146" s="362"/>
    </row>
    <row r="147" spans="1:20">
      <c r="A147" s="201"/>
      <c r="B147" s="339"/>
      <c r="C147" s="339"/>
      <c r="D147" s="339"/>
      <c r="E147" s="343" t="s">
        <v>243</v>
      </c>
      <c r="F147" s="339"/>
      <c r="G147" s="189"/>
      <c r="H147" s="339"/>
      <c r="I147" s="362"/>
    </row>
    <row r="148" spans="1:20" ht="15.75">
      <c r="A148" s="201"/>
      <c r="B148" s="339"/>
      <c r="C148" s="357"/>
      <c r="D148" s="339"/>
      <c r="E148" s="363" t="s">
        <v>18</v>
      </c>
      <c r="F148" s="339"/>
      <c r="G148" s="193">
        <f>SUM(G141:G147)</f>
        <v>0</v>
      </c>
      <c r="H148" s="339"/>
      <c r="I148" s="362"/>
      <c r="N148" s="368"/>
      <c r="O148" s="368"/>
      <c r="P148" s="368"/>
      <c r="Q148" s="368"/>
      <c r="R148" s="368"/>
      <c r="S148" s="368"/>
      <c r="T148" s="369"/>
    </row>
    <row r="149" spans="1:20" ht="12.75" customHeight="1">
      <c r="A149" s="201"/>
      <c r="B149" s="351"/>
      <c r="C149" s="352" t="s">
        <v>22</v>
      </c>
      <c r="D149" s="350"/>
      <c r="E149" s="364"/>
      <c r="F149" s="339"/>
      <c r="G149" s="95"/>
      <c r="H149" s="339"/>
      <c r="I149" s="360"/>
    </row>
    <row r="150" spans="1:20">
      <c r="A150" s="201"/>
      <c r="B150" s="351"/>
      <c r="C150" s="339" t="s">
        <v>36</v>
      </c>
      <c r="D150" s="350"/>
      <c r="E150" s="365"/>
      <c r="F150" s="339"/>
      <c r="G150" s="53"/>
      <c r="H150" s="339"/>
      <c r="I150" s="361"/>
    </row>
    <row r="151" spans="1:20">
      <c r="A151" s="201"/>
      <c r="B151" s="351"/>
      <c r="C151" s="339" t="s">
        <v>237</v>
      </c>
      <c r="D151" s="350"/>
      <c r="E151" s="365"/>
      <c r="F151" s="339"/>
      <c r="G151" s="371" t="s">
        <v>244</v>
      </c>
      <c r="H151" s="339"/>
      <c r="I151" s="348" t="s">
        <v>245</v>
      </c>
    </row>
    <row r="152" spans="1:20">
      <c r="A152" s="201"/>
      <c r="B152" s="354" t="s">
        <v>158</v>
      </c>
      <c r="C152" s="355" t="s">
        <v>271</v>
      </c>
      <c r="D152" s="350"/>
      <c r="E152" s="65" t="s">
        <v>238</v>
      </c>
      <c r="F152" s="339"/>
      <c r="G152" s="377"/>
      <c r="H152" s="349"/>
      <c r="I152" s="370">
        <v>0.02</v>
      </c>
    </row>
    <row r="153" spans="1:20">
      <c r="A153" s="201"/>
      <c r="B153" s="351"/>
      <c r="C153" s="358"/>
      <c r="D153" s="350"/>
      <c r="E153" s="65" t="s">
        <v>239</v>
      </c>
      <c r="F153" s="339"/>
      <c r="G153" s="377"/>
      <c r="H153" s="339"/>
      <c r="I153" s="370">
        <v>2.5000000000000001E-2</v>
      </c>
    </row>
    <row r="154" spans="1:20" s="71" customFormat="1">
      <c r="A154" s="201"/>
      <c r="B154" s="339"/>
      <c r="C154" s="339"/>
      <c r="D154" s="339"/>
      <c r="E154" s="65" t="s">
        <v>179</v>
      </c>
      <c r="F154" s="339"/>
      <c r="G154" s="377"/>
      <c r="H154" s="339"/>
      <c r="I154" s="370">
        <v>0.03</v>
      </c>
    </row>
    <row r="155" spans="1:20" s="71" customFormat="1">
      <c r="A155" s="201"/>
      <c r="B155" s="339"/>
      <c r="C155" s="339"/>
      <c r="D155" s="339"/>
      <c r="E155" s="65" t="s">
        <v>240</v>
      </c>
      <c r="F155" s="339"/>
      <c r="G155" s="377"/>
      <c r="H155" s="339"/>
      <c r="I155" s="370">
        <v>0.04</v>
      </c>
    </row>
    <row r="156" spans="1:20">
      <c r="A156" s="201"/>
      <c r="B156" s="339"/>
      <c r="C156" s="339"/>
      <c r="D156" s="339"/>
      <c r="E156" s="65" t="s">
        <v>241</v>
      </c>
      <c r="F156" s="339"/>
      <c r="G156" s="377"/>
      <c r="H156" s="339"/>
      <c r="I156" s="370">
        <v>0.05</v>
      </c>
    </row>
    <row r="157" spans="1:20">
      <c r="A157" s="201"/>
      <c r="B157" s="339"/>
      <c r="C157" s="339"/>
      <c r="D157" s="339"/>
      <c r="E157" s="65" t="s">
        <v>242</v>
      </c>
      <c r="F157" s="339"/>
      <c r="G157" s="377"/>
      <c r="H157" s="339"/>
      <c r="I157" s="370">
        <v>7.4999999999999997E-2</v>
      </c>
      <c r="J157"/>
    </row>
    <row r="158" spans="1:20">
      <c r="A158" s="201"/>
      <c r="B158" s="339"/>
      <c r="C158" s="339"/>
      <c r="D158" s="339"/>
      <c r="E158" s="343" t="s">
        <v>243</v>
      </c>
      <c r="F158" s="339"/>
      <c r="G158" s="377"/>
      <c r="H158" s="339"/>
      <c r="I158" s="370">
        <v>0.1</v>
      </c>
      <c r="J158"/>
    </row>
    <row r="159" spans="1:20" ht="18">
      <c r="A159" s="201"/>
      <c r="B159" s="351"/>
      <c r="C159" s="352" t="s">
        <v>16</v>
      </c>
      <c r="D159" s="340"/>
      <c r="E159" s="340"/>
      <c r="F159" s="339"/>
      <c r="G159" s="339"/>
      <c r="H159" s="339"/>
      <c r="I159" s="367"/>
      <c r="J159"/>
    </row>
    <row r="160" spans="1:20">
      <c r="A160" s="201"/>
      <c r="B160" s="354" t="s">
        <v>159</v>
      </c>
      <c r="C160" s="374" t="s">
        <v>288</v>
      </c>
      <c r="D160" s="374"/>
      <c r="E160" s="342"/>
      <c r="F160" s="342"/>
      <c r="G160" s="342"/>
      <c r="H160" s="342"/>
      <c r="I160" s="249">
        <f>SUMPRODUCT(G141:G147,G152:G158,I152:I158)</f>
        <v>0</v>
      </c>
      <c r="J160"/>
    </row>
    <row r="161" spans="1:10" ht="12.75" customHeight="1">
      <c r="A161" s="201"/>
      <c r="B161" s="48"/>
      <c r="C161" s="53"/>
      <c r="D161" s="53"/>
      <c r="E161" s="53"/>
      <c r="F161" s="53"/>
      <c r="G161" s="53"/>
      <c r="H161" s="38"/>
      <c r="I161" s="215"/>
      <c r="J161"/>
    </row>
    <row r="162" spans="1:10" ht="15.75">
      <c r="A162" s="201"/>
      <c r="B162" s="52" t="s">
        <v>160</v>
      </c>
      <c r="C162" s="52"/>
      <c r="D162" s="53"/>
      <c r="E162" s="53"/>
      <c r="F162" s="53"/>
      <c r="G162" s="53"/>
      <c r="H162" s="38"/>
      <c r="I162" s="215"/>
      <c r="J162"/>
    </row>
    <row r="163" spans="1:10">
      <c r="A163" s="201"/>
      <c r="B163" s="93"/>
      <c r="C163" s="53" t="s">
        <v>37</v>
      </c>
      <c r="D163" s="95"/>
      <c r="E163" s="113" t="s">
        <v>41</v>
      </c>
      <c r="F163" s="38"/>
      <c r="G163" s="62" t="s">
        <v>12</v>
      </c>
      <c r="H163" s="38"/>
      <c r="I163" s="216" t="s">
        <v>18</v>
      </c>
      <c r="J163"/>
    </row>
    <row r="164" spans="1:10" ht="12.75" customHeight="1">
      <c r="A164" s="201"/>
      <c r="B164" s="54" t="s">
        <v>161</v>
      </c>
      <c r="C164" s="375" t="s">
        <v>38</v>
      </c>
      <c r="D164" s="110"/>
      <c r="E164" s="189"/>
      <c r="F164" s="190"/>
      <c r="G164" s="189"/>
      <c r="H164" s="191"/>
      <c r="I164" s="249">
        <f>E164+G164</f>
        <v>0</v>
      </c>
      <c r="J164"/>
    </row>
    <row r="165" spans="1:10" ht="15.75">
      <c r="A165" s="201"/>
      <c r="B165" s="52"/>
      <c r="C165" s="53"/>
      <c r="D165" s="53"/>
      <c r="E165" s="111"/>
      <c r="F165" s="53"/>
      <c r="G165" s="111"/>
      <c r="H165" s="38"/>
      <c r="I165" s="215"/>
      <c r="J165"/>
    </row>
    <row r="166" spans="1:10" ht="15.75">
      <c r="A166" s="201"/>
      <c r="B166" s="48"/>
      <c r="C166" s="52" t="s">
        <v>16</v>
      </c>
      <c r="D166" s="53"/>
      <c r="E166" s="53"/>
      <c r="F166" s="53"/>
      <c r="G166" s="53"/>
      <c r="H166" s="38"/>
      <c r="I166" s="215"/>
      <c r="J166"/>
    </row>
    <row r="167" spans="1:10" ht="12.75" customHeight="1">
      <c r="A167" s="201"/>
      <c r="B167" s="54" t="s">
        <v>162</v>
      </c>
      <c r="C167" s="54" t="s">
        <v>289</v>
      </c>
      <c r="D167" s="114"/>
      <c r="E167" s="55"/>
      <c r="F167" s="112"/>
      <c r="G167" s="56"/>
      <c r="H167" s="98"/>
      <c r="I167" s="249">
        <f>ABS(0.1*I164)</f>
        <v>0</v>
      </c>
      <c r="J167"/>
    </row>
    <row r="168" spans="1:10" ht="15">
      <c r="A168" s="229"/>
      <c r="B168" s="48"/>
      <c r="C168" s="48"/>
      <c r="D168" s="67"/>
      <c r="E168" s="53"/>
      <c r="F168" s="89"/>
      <c r="G168" s="120"/>
      <c r="H168" s="38"/>
      <c r="I168" s="228"/>
      <c r="J168"/>
    </row>
    <row r="169" spans="1:10" ht="15.75">
      <c r="A169" s="229"/>
      <c r="B169" s="52"/>
      <c r="C169" s="53"/>
      <c r="D169" s="53"/>
      <c r="E169" s="53"/>
      <c r="F169" s="53"/>
      <c r="G169" s="53"/>
      <c r="H169" s="38"/>
      <c r="I169" s="215"/>
      <c r="J169"/>
    </row>
    <row r="170" spans="1:10">
      <c r="A170" s="229"/>
      <c r="B170" s="7"/>
      <c r="C170" s="35" t="s">
        <v>6</v>
      </c>
      <c r="D170" s="7"/>
      <c r="E170" s="7"/>
      <c r="F170" s="230"/>
      <c r="G170" s="7"/>
      <c r="H170" s="7"/>
      <c r="I170" s="231"/>
      <c r="J170"/>
    </row>
    <row r="171" spans="1:10">
      <c r="A171" s="229"/>
      <c r="B171" s="232" t="s">
        <v>163</v>
      </c>
      <c r="C171" s="274"/>
      <c r="D171" s="275"/>
      <c r="E171" s="275"/>
      <c r="F171" s="275"/>
      <c r="G171" s="275"/>
      <c r="H171" s="275"/>
      <c r="I171" s="276"/>
    </row>
    <row r="172" spans="1:10">
      <c r="A172" s="229"/>
      <c r="B172" s="7"/>
      <c r="C172" s="277"/>
      <c r="D172" s="278"/>
      <c r="E172" s="278"/>
      <c r="F172" s="278"/>
      <c r="G172" s="278"/>
      <c r="H172" s="278"/>
      <c r="I172" s="279"/>
    </row>
    <row r="173" spans="1:10">
      <c r="A173" s="229"/>
      <c r="B173" s="7"/>
      <c r="C173" s="277"/>
      <c r="D173" s="278"/>
      <c r="E173" s="278"/>
      <c r="F173" s="278"/>
      <c r="G173" s="278"/>
      <c r="H173" s="278"/>
      <c r="I173" s="279"/>
    </row>
    <row r="174" spans="1:10">
      <c r="A174" s="229"/>
      <c r="B174" s="7"/>
      <c r="C174" s="277"/>
      <c r="D174" s="278"/>
      <c r="E174" s="278"/>
      <c r="F174" s="278"/>
      <c r="G174" s="278"/>
      <c r="H174" s="278"/>
      <c r="I174" s="279"/>
    </row>
    <row r="175" spans="1:10">
      <c r="A175" s="229"/>
      <c r="B175" s="7"/>
      <c r="C175" s="277"/>
      <c r="D175" s="278"/>
      <c r="E175" s="278"/>
      <c r="F175" s="278"/>
      <c r="G175" s="278"/>
      <c r="H175" s="278"/>
      <c r="I175" s="279"/>
    </row>
    <row r="176" spans="1:10">
      <c r="A176" s="229"/>
      <c r="B176" s="7"/>
      <c r="C176" s="280"/>
      <c r="D176" s="281"/>
      <c r="E176" s="281"/>
      <c r="F176" s="281"/>
      <c r="G176" s="281"/>
      <c r="H176" s="281"/>
      <c r="I176" s="282"/>
    </row>
    <row r="177" spans="1:9">
      <c r="A177" s="229"/>
      <c r="B177" s="7"/>
      <c r="C177" s="21"/>
      <c r="D177" s="29"/>
      <c r="E177" s="29"/>
      <c r="F177" s="29"/>
      <c r="G177" s="29"/>
      <c r="H177" s="29"/>
      <c r="I177" s="163"/>
    </row>
    <row r="178" spans="1:9">
      <c r="A178" s="229"/>
      <c r="B178" s="7"/>
      <c r="C178" s="36" t="s">
        <v>2</v>
      </c>
      <c r="D178" s="23"/>
      <c r="E178" s="23"/>
      <c r="F178" s="23"/>
      <c r="G178" s="23"/>
      <c r="H178" s="23"/>
      <c r="I178" s="233"/>
    </row>
    <row r="179" spans="1:9">
      <c r="A179" s="229"/>
      <c r="B179" s="232" t="s">
        <v>164</v>
      </c>
      <c r="C179" s="261"/>
      <c r="D179" s="262"/>
      <c r="E179" s="263"/>
      <c r="F179" s="263"/>
      <c r="G179" s="263"/>
      <c r="H179" s="264"/>
      <c r="I179" s="265"/>
    </row>
    <row r="180" spans="1:9">
      <c r="A180" s="229"/>
      <c r="B180" s="7"/>
      <c r="C180" s="37" t="s">
        <v>3</v>
      </c>
      <c r="D180" s="2"/>
      <c r="E180" s="2"/>
      <c r="F180" s="2"/>
      <c r="G180" s="2"/>
      <c r="H180" s="23"/>
      <c r="I180" s="141"/>
    </row>
    <row r="181" spans="1:9">
      <c r="A181" s="229"/>
      <c r="B181" s="7"/>
      <c r="C181" s="261"/>
      <c r="D181" s="262"/>
      <c r="E181" s="263"/>
      <c r="F181" s="263"/>
      <c r="G181" s="263"/>
      <c r="H181" s="264"/>
      <c r="I181" s="265"/>
    </row>
    <row r="182" spans="1:9">
      <c r="A182" s="201"/>
      <c r="B182" s="7"/>
      <c r="C182" s="35" t="s">
        <v>7</v>
      </c>
      <c r="D182" s="2"/>
      <c r="E182" s="2"/>
      <c r="F182" s="2"/>
      <c r="G182" s="2"/>
      <c r="H182" s="2"/>
      <c r="I182" s="141"/>
    </row>
    <row r="183" spans="1:9">
      <c r="A183" s="53"/>
      <c r="B183" s="7"/>
      <c r="C183" s="261"/>
      <c r="D183" s="262"/>
      <c r="E183" s="263"/>
      <c r="F183" s="263"/>
      <c r="G183" s="263"/>
      <c r="H183" s="264"/>
      <c r="I183" s="265"/>
    </row>
    <row r="184" spans="1:9">
      <c r="A184" s="201"/>
      <c r="B184" s="7"/>
      <c r="C184" s="38"/>
      <c r="D184" s="38"/>
      <c r="E184" s="38"/>
      <c r="F184" s="38"/>
      <c r="G184" s="38"/>
      <c r="H184" s="38"/>
      <c r="I184" s="222"/>
    </row>
    <row r="185" spans="1:9" ht="13.5" thickBot="1">
      <c r="A185" s="234"/>
      <c r="B185" s="386"/>
      <c r="C185" s="235"/>
      <c r="D185" s="235"/>
      <c r="E185" s="235"/>
      <c r="F185" s="235"/>
      <c r="G185" s="235"/>
      <c r="H185" s="235"/>
      <c r="I185" s="236"/>
    </row>
  </sheetData>
  <sheetProtection selectLockedCells="1"/>
  <mergeCells count="1">
    <mergeCell ref="B3:E3"/>
  </mergeCells>
  <phoneticPr fontId="1" type="noConversion"/>
  <pageMargins left="0.51181102362204722" right="0.51181102362204722" top="0.6692913385826772" bottom="0.59055118110236227" header="0" footer="0.31496062992125984"/>
  <pageSetup scale="97" pageOrder="overThenDown" orientation="portrait" blackAndWhite="1" cellComments="asDisplayed" r:id="rId1"/>
  <headerFooter alignWithMargins="0"/>
  <rowBreaks count="3" manualBreakCount="3">
    <brk id="70" max="8" man="1"/>
    <brk id="129" max="8" man="1"/>
    <brk id="168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zoomScaleNormal="100" zoomScaleSheetLayoutView="100" workbookViewId="0"/>
  </sheetViews>
  <sheetFormatPr defaultRowHeight="12.75"/>
  <cols>
    <col min="1" max="1" width="3.1640625" customWidth="1"/>
    <col min="2" max="2" width="5.1640625" customWidth="1"/>
    <col min="3" max="3" width="12.1640625" customWidth="1"/>
    <col min="4" max="4" width="4.5" customWidth="1"/>
    <col min="5" max="5" width="20.5" customWidth="1"/>
    <col min="6" max="6" width="4.6640625" customWidth="1"/>
    <col min="7" max="7" width="23.6640625" customWidth="1"/>
    <col min="8" max="8" width="3.33203125" customWidth="1"/>
    <col min="9" max="9" width="20.6640625" customWidth="1"/>
  </cols>
  <sheetData>
    <row r="1" spans="1:9" ht="15.75">
      <c r="A1" s="196"/>
      <c r="B1" s="197"/>
      <c r="C1" s="198"/>
      <c r="D1" s="198"/>
      <c r="E1" s="198"/>
      <c r="F1" s="198"/>
      <c r="G1" s="198"/>
      <c r="H1" s="199"/>
      <c r="I1" s="200"/>
    </row>
    <row r="2" spans="1:9">
      <c r="A2" s="201"/>
      <c r="B2" s="40" t="s">
        <v>0</v>
      </c>
      <c r="C2" s="41"/>
      <c r="D2" s="41"/>
      <c r="E2" s="42"/>
      <c r="F2" s="202"/>
      <c r="G2" s="43" t="s">
        <v>51</v>
      </c>
      <c r="H2" s="203"/>
      <c r="I2" s="204" t="s">
        <v>1</v>
      </c>
    </row>
    <row r="3" spans="1:9" ht="15.75">
      <c r="A3" s="201"/>
      <c r="B3" s="393"/>
      <c r="C3" s="394"/>
      <c r="D3" s="394"/>
      <c r="E3" s="395"/>
      <c r="F3" s="205"/>
      <c r="G3" s="122"/>
      <c r="H3" s="206"/>
      <c r="I3" s="207"/>
    </row>
    <row r="4" spans="1:9">
      <c r="A4" s="201"/>
      <c r="B4" s="40" t="s">
        <v>2</v>
      </c>
      <c r="C4" s="41"/>
      <c r="D4" s="41"/>
      <c r="E4" s="43" t="s">
        <v>3</v>
      </c>
      <c r="F4" s="202"/>
      <c r="G4" s="202"/>
      <c r="H4" s="203"/>
      <c r="I4" s="204" t="s">
        <v>4</v>
      </c>
    </row>
    <row r="5" spans="1:9" ht="15.75">
      <c r="A5" s="201"/>
      <c r="B5" s="44"/>
      <c r="C5" s="45"/>
      <c r="D5" s="46"/>
      <c r="E5" s="47"/>
      <c r="F5" s="205"/>
      <c r="G5" s="53"/>
      <c r="H5" s="206"/>
      <c r="I5" s="208"/>
    </row>
    <row r="6" spans="1:9">
      <c r="A6" s="201"/>
      <c r="B6" s="48"/>
      <c r="C6" s="209"/>
      <c r="D6" s="53"/>
      <c r="E6" s="53"/>
      <c r="F6" s="53"/>
      <c r="G6" s="53"/>
      <c r="H6" s="38"/>
      <c r="I6" s="210"/>
    </row>
    <row r="7" spans="1:9">
      <c r="A7" s="201"/>
      <c r="B7" s="48"/>
      <c r="C7" s="53"/>
      <c r="D7" s="53"/>
      <c r="E7" s="53"/>
      <c r="F7" s="53"/>
      <c r="G7" s="53"/>
      <c r="H7" s="38"/>
      <c r="I7" s="210"/>
    </row>
    <row r="8" spans="1:9">
      <c r="A8" s="201"/>
      <c r="B8" s="48"/>
      <c r="C8" s="53"/>
      <c r="D8" s="53"/>
      <c r="E8" s="53"/>
      <c r="F8" s="53"/>
      <c r="G8" s="53"/>
      <c r="H8" s="38"/>
      <c r="I8" s="211" t="s">
        <v>5</v>
      </c>
    </row>
    <row r="9" spans="1:9">
      <c r="A9" s="201"/>
      <c r="B9" s="48"/>
      <c r="C9" s="53"/>
      <c r="D9" s="53"/>
      <c r="E9" s="53"/>
      <c r="F9" s="53"/>
      <c r="G9" s="53"/>
      <c r="H9" s="38"/>
      <c r="I9" s="210"/>
    </row>
    <row r="10" spans="1:9">
      <c r="A10" s="201"/>
      <c r="B10" s="48"/>
      <c r="C10" s="53"/>
      <c r="D10" s="53"/>
      <c r="E10" s="53"/>
      <c r="F10" s="53"/>
      <c r="G10" s="53"/>
      <c r="H10" s="38"/>
      <c r="I10" s="210"/>
    </row>
    <row r="11" spans="1:9" ht="15.75">
      <c r="A11" s="201"/>
      <c r="B11" s="49" t="s">
        <v>200</v>
      </c>
      <c r="C11" s="49" t="s">
        <v>50</v>
      </c>
      <c r="D11" s="50"/>
      <c r="E11" s="50"/>
      <c r="F11" s="64"/>
      <c r="G11" s="50"/>
      <c r="H11" s="51"/>
      <c r="I11" s="212"/>
    </row>
    <row r="12" spans="1:9" ht="15.75">
      <c r="A12" s="201"/>
      <c r="B12" s="52"/>
      <c r="C12" s="52"/>
      <c r="D12" s="53"/>
      <c r="E12" s="53"/>
      <c r="F12" s="48"/>
      <c r="G12" s="53"/>
      <c r="H12" s="38"/>
      <c r="I12" s="210"/>
    </row>
    <row r="13" spans="1:9">
      <c r="A13" s="143"/>
      <c r="B13" s="32" t="s">
        <v>201</v>
      </c>
      <c r="C13" s="26" t="s">
        <v>49</v>
      </c>
      <c r="D13" s="26"/>
      <c r="E13" s="121"/>
      <c r="F13" s="31"/>
      <c r="G13" s="31"/>
      <c r="H13" s="117"/>
      <c r="I13" s="258"/>
    </row>
    <row r="14" spans="1:9">
      <c r="A14" s="143"/>
      <c r="B14" s="22"/>
      <c r="C14" s="21"/>
      <c r="D14" s="21"/>
      <c r="E14" s="27"/>
      <c r="F14" s="25"/>
      <c r="G14" s="25"/>
      <c r="H14" s="29"/>
      <c r="I14" s="237"/>
    </row>
    <row r="15" spans="1:9" ht="15.75">
      <c r="A15" s="143"/>
      <c r="B15" s="22"/>
      <c r="C15" s="24" t="s">
        <v>16</v>
      </c>
      <c r="D15" s="21"/>
      <c r="E15" s="27"/>
      <c r="F15" s="25"/>
      <c r="G15" s="25"/>
      <c r="H15" s="29"/>
      <c r="I15" s="233"/>
    </row>
    <row r="16" spans="1:9">
      <c r="A16" s="143"/>
      <c r="B16" s="32" t="s">
        <v>202</v>
      </c>
      <c r="C16" s="305" t="s">
        <v>290</v>
      </c>
      <c r="D16" s="26"/>
      <c r="E16" s="26"/>
      <c r="F16" s="31"/>
      <c r="G16" s="31"/>
      <c r="H16" s="117"/>
      <c r="I16" s="257">
        <f>0.1*I13</f>
        <v>0</v>
      </c>
    </row>
    <row r="17" spans="1:10" ht="12.75" customHeight="1">
      <c r="A17" s="201"/>
      <c r="B17" s="52"/>
      <c r="C17" s="52"/>
      <c r="D17" s="53"/>
      <c r="E17" s="53"/>
      <c r="F17" s="48"/>
      <c r="G17" s="53"/>
      <c r="H17" s="38"/>
      <c r="I17" s="210"/>
    </row>
    <row r="18" spans="1:10">
      <c r="A18" s="143"/>
      <c r="B18" s="29"/>
      <c r="C18" s="29"/>
      <c r="D18" s="29"/>
      <c r="E18" s="29"/>
      <c r="F18" s="29"/>
      <c r="G18" s="29"/>
      <c r="H18" s="29"/>
      <c r="I18" s="163"/>
    </row>
    <row r="19" spans="1:10" s="39" customFormat="1">
      <c r="A19" s="229"/>
      <c r="B19" s="7"/>
      <c r="C19" s="35" t="s">
        <v>6</v>
      </c>
      <c r="D19" s="7"/>
      <c r="E19" s="7"/>
      <c r="F19" s="230"/>
      <c r="G19" s="7"/>
      <c r="H19" s="7"/>
      <c r="I19" s="231"/>
      <c r="J19"/>
    </row>
    <row r="20" spans="1:10" s="39" customFormat="1">
      <c r="A20" s="229"/>
      <c r="B20" s="232" t="s">
        <v>203</v>
      </c>
      <c r="C20" s="274"/>
      <c r="D20" s="275"/>
      <c r="E20" s="275"/>
      <c r="F20" s="275"/>
      <c r="G20" s="275"/>
      <c r="H20" s="275"/>
      <c r="I20" s="276"/>
      <c r="J20"/>
    </row>
    <row r="21" spans="1:10" s="39" customFormat="1">
      <c r="A21" s="229"/>
      <c r="B21" s="7"/>
      <c r="C21" s="277"/>
      <c r="D21" s="278"/>
      <c r="E21" s="278"/>
      <c r="F21" s="278"/>
      <c r="G21" s="278"/>
      <c r="H21" s="278"/>
      <c r="I21" s="279"/>
      <c r="J21"/>
    </row>
    <row r="22" spans="1:10" s="39" customFormat="1">
      <c r="A22" s="229"/>
      <c r="B22" s="7"/>
      <c r="C22" s="277"/>
      <c r="D22" s="278"/>
      <c r="E22" s="278"/>
      <c r="F22" s="278"/>
      <c r="G22" s="278"/>
      <c r="H22" s="278"/>
      <c r="I22" s="279"/>
      <c r="J22"/>
    </row>
    <row r="23" spans="1:10" s="39" customFormat="1" ht="12.75" customHeight="1">
      <c r="A23" s="229"/>
      <c r="B23" s="7"/>
      <c r="C23" s="277"/>
      <c r="D23" s="278"/>
      <c r="E23" s="278"/>
      <c r="F23" s="278"/>
      <c r="G23" s="278"/>
      <c r="H23" s="278"/>
      <c r="I23" s="279"/>
      <c r="J23"/>
    </row>
    <row r="24" spans="1:10" s="39" customFormat="1">
      <c r="A24" s="229"/>
      <c r="B24" s="7"/>
      <c r="C24" s="277"/>
      <c r="D24" s="278"/>
      <c r="E24" s="278"/>
      <c r="F24" s="278"/>
      <c r="G24" s="278"/>
      <c r="H24" s="278"/>
      <c r="I24" s="279"/>
      <c r="J24"/>
    </row>
    <row r="25" spans="1:10" s="39" customFormat="1">
      <c r="A25" s="229"/>
      <c r="B25" s="7"/>
      <c r="C25" s="280"/>
      <c r="D25" s="281"/>
      <c r="E25" s="281"/>
      <c r="F25" s="281"/>
      <c r="G25" s="281"/>
      <c r="H25" s="281"/>
      <c r="I25" s="282"/>
      <c r="J25"/>
    </row>
    <row r="26" spans="1:10" s="39" customFormat="1" ht="12.75" customHeight="1">
      <c r="A26" s="229"/>
      <c r="B26" s="7"/>
      <c r="C26" s="21"/>
      <c r="D26" s="29"/>
      <c r="E26" s="29"/>
      <c r="F26" s="29"/>
      <c r="G26" s="29"/>
      <c r="H26" s="29"/>
      <c r="I26" s="163"/>
      <c r="J26"/>
    </row>
    <row r="27" spans="1:10" s="39" customFormat="1">
      <c r="A27" s="229"/>
      <c r="B27" s="7"/>
      <c r="C27" s="36" t="s">
        <v>2</v>
      </c>
      <c r="D27" s="23"/>
      <c r="E27" s="23"/>
      <c r="F27" s="23"/>
      <c r="G27" s="23"/>
      <c r="H27" s="23"/>
      <c r="I27" s="233"/>
      <c r="J27"/>
    </row>
    <row r="28" spans="1:10" s="39" customFormat="1">
      <c r="A28" s="229"/>
      <c r="B28" s="232" t="s">
        <v>204</v>
      </c>
      <c r="C28" s="261"/>
      <c r="D28" s="262"/>
      <c r="E28" s="263"/>
      <c r="F28" s="263"/>
      <c r="G28" s="263"/>
      <c r="H28" s="264"/>
      <c r="I28" s="265"/>
      <c r="J28"/>
    </row>
    <row r="29" spans="1:10" s="39" customFormat="1" ht="12.75" customHeight="1">
      <c r="A29" s="229"/>
      <c r="B29" s="7"/>
      <c r="C29" s="37" t="s">
        <v>3</v>
      </c>
      <c r="D29" s="2"/>
      <c r="E29" s="2"/>
      <c r="F29" s="2"/>
      <c r="G29" s="2"/>
      <c r="H29" s="23"/>
      <c r="I29" s="141"/>
      <c r="J29"/>
    </row>
    <row r="30" spans="1:10" s="39" customFormat="1">
      <c r="A30" s="229"/>
      <c r="B30" s="7"/>
      <c r="C30" s="261"/>
      <c r="D30" s="262"/>
      <c r="E30" s="263"/>
      <c r="F30" s="263"/>
      <c r="G30" s="263"/>
      <c r="H30" s="264"/>
      <c r="I30" s="265"/>
      <c r="J30"/>
    </row>
    <row r="31" spans="1:10" s="39" customFormat="1">
      <c r="A31" s="229"/>
      <c r="B31" s="7"/>
      <c r="C31" s="35" t="s">
        <v>7</v>
      </c>
      <c r="D31" s="2"/>
      <c r="E31" s="2"/>
      <c r="F31" s="2"/>
      <c r="G31" s="2"/>
      <c r="H31" s="2"/>
      <c r="I31" s="141"/>
      <c r="J31"/>
    </row>
    <row r="32" spans="1:10" s="39" customFormat="1">
      <c r="A32" s="229"/>
      <c r="B32" s="7"/>
      <c r="C32" s="261"/>
      <c r="D32" s="262"/>
      <c r="E32" s="263"/>
      <c r="F32" s="263"/>
      <c r="G32" s="263"/>
      <c r="H32" s="264"/>
      <c r="I32" s="265"/>
      <c r="J32"/>
    </row>
    <row r="33" spans="1:9">
      <c r="A33" s="143"/>
      <c r="B33" s="29"/>
      <c r="C33" s="29"/>
      <c r="D33" s="29"/>
      <c r="E33" s="29"/>
      <c r="F33" s="29"/>
      <c r="G33" s="29"/>
      <c r="H33" s="29"/>
      <c r="I33" s="163"/>
    </row>
    <row r="34" spans="1:9">
      <c r="A34" s="143"/>
      <c r="B34" s="29"/>
      <c r="C34" s="29"/>
      <c r="D34" s="29"/>
      <c r="E34" s="29"/>
      <c r="F34" s="29"/>
      <c r="G34" s="29"/>
      <c r="H34" s="29"/>
      <c r="I34" s="163"/>
    </row>
    <row r="35" spans="1:9" ht="13.5" thickBot="1">
      <c r="A35" s="238"/>
      <c r="B35" s="239"/>
      <c r="C35" s="239"/>
      <c r="D35" s="239"/>
      <c r="E35" s="239"/>
      <c r="F35" s="239"/>
      <c r="G35" s="239"/>
      <c r="H35" s="239"/>
      <c r="I35" s="240"/>
    </row>
  </sheetData>
  <sheetProtection selectLockedCells="1"/>
  <mergeCells count="1">
    <mergeCell ref="B3:E3"/>
  </mergeCells>
  <phoneticPr fontId="0" type="noConversion"/>
  <pageMargins left="0.78740157480314965" right="0.39370078740157483" top="0.78740157480314965" bottom="0.6692913385826772" header="0" footer="0"/>
  <pageSetup orientation="portrait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zoomScaleNormal="100" zoomScaleSheetLayoutView="100" workbookViewId="0"/>
  </sheetViews>
  <sheetFormatPr defaultRowHeight="12.75"/>
  <cols>
    <col min="1" max="1" width="3.1640625" customWidth="1"/>
    <col min="2" max="2" width="5.1640625" customWidth="1"/>
    <col min="3" max="3" width="19.6640625" customWidth="1"/>
    <col min="4" max="4" width="4.5" customWidth="1"/>
    <col min="5" max="5" width="20.5" customWidth="1"/>
    <col min="6" max="6" width="4.33203125" customWidth="1"/>
    <col min="7" max="7" width="19.33203125" customWidth="1"/>
    <col min="8" max="8" width="3.33203125" customWidth="1"/>
    <col min="9" max="9" width="38" bestFit="1" customWidth="1"/>
  </cols>
  <sheetData>
    <row r="1" spans="1:9" ht="15.75">
      <c r="A1" s="196"/>
      <c r="B1" s="197"/>
      <c r="C1" s="198"/>
      <c r="D1" s="198"/>
      <c r="E1" s="198"/>
      <c r="F1" s="198"/>
      <c r="G1" s="198"/>
      <c r="H1" s="199"/>
      <c r="I1" s="200"/>
    </row>
    <row r="2" spans="1:9">
      <c r="A2" s="201"/>
      <c r="B2" s="40" t="s">
        <v>0</v>
      </c>
      <c r="C2" s="41"/>
      <c r="D2" s="41"/>
      <c r="E2" s="42"/>
      <c r="F2" s="202"/>
      <c r="G2" s="43" t="s">
        <v>51</v>
      </c>
      <c r="H2" s="203"/>
      <c r="I2" s="204" t="s">
        <v>1</v>
      </c>
    </row>
    <row r="3" spans="1:9" ht="15.75">
      <c r="A3" s="201"/>
      <c r="B3" s="393"/>
      <c r="C3" s="394"/>
      <c r="D3" s="394"/>
      <c r="E3" s="395"/>
      <c r="F3" s="205"/>
      <c r="G3" s="122"/>
      <c r="H3" s="206"/>
      <c r="I3" s="207"/>
    </row>
    <row r="4" spans="1:9">
      <c r="A4" s="201"/>
      <c r="B4" s="40" t="s">
        <v>2</v>
      </c>
      <c r="C4" s="41"/>
      <c r="D4" s="41"/>
      <c r="E4" s="43" t="s">
        <v>3</v>
      </c>
      <c r="F4" s="202"/>
      <c r="G4" s="202"/>
      <c r="H4" s="203"/>
      <c r="I4" s="204" t="s">
        <v>4</v>
      </c>
    </row>
    <row r="5" spans="1:9" ht="15.75">
      <c r="A5" s="201"/>
      <c r="B5" s="44"/>
      <c r="C5" s="45"/>
      <c r="D5" s="46"/>
      <c r="E5" s="47"/>
      <c r="F5" s="205"/>
      <c r="G5" s="53"/>
      <c r="H5" s="206"/>
      <c r="I5" s="208"/>
    </row>
    <row r="6" spans="1:9">
      <c r="A6" s="201"/>
      <c r="B6" s="48"/>
      <c r="C6" s="209"/>
      <c r="D6" s="53"/>
      <c r="E6" s="53"/>
      <c r="F6" s="53"/>
      <c r="G6" s="53"/>
      <c r="H6" s="38"/>
      <c r="I6" s="210"/>
    </row>
    <row r="7" spans="1:9">
      <c r="A7" s="201"/>
      <c r="B7" s="48"/>
      <c r="C7" s="53"/>
      <c r="D7" s="53"/>
      <c r="E7" s="53"/>
      <c r="F7" s="53"/>
      <c r="G7" s="53"/>
      <c r="H7" s="38"/>
      <c r="I7" s="211" t="s">
        <v>5</v>
      </c>
    </row>
    <row r="8" spans="1:9">
      <c r="A8" s="201"/>
      <c r="B8" s="48"/>
      <c r="C8" s="53"/>
      <c r="D8" s="53"/>
      <c r="E8" s="53"/>
      <c r="F8" s="53"/>
      <c r="G8" s="53"/>
      <c r="H8" s="38"/>
      <c r="I8" s="210"/>
    </row>
    <row r="9" spans="1:9" ht="15.75">
      <c r="A9" s="201"/>
      <c r="B9" s="49" t="s">
        <v>118</v>
      </c>
      <c r="C9" s="49" t="s">
        <v>319</v>
      </c>
      <c r="D9" s="50"/>
      <c r="E9" s="50"/>
      <c r="F9" s="64"/>
      <c r="G9" s="50"/>
      <c r="H9" s="51"/>
      <c r="I9" s="212"/>
    </row>
    <row r="10" spans="1:9" ht="15.75">
      <c r="A10" s="201"/>
      <c r="B10" s="52"/>
      <c r="C10" s="52"/>
      <c r="D10" s="53"/>
      <c r="E10" s="53"/>
      <c r="F10" s="48"/>
      <c r="G10" s="53"/>
      <c r="H10" s="38"/>
      <c r="I10" s="210"/>
    </row>
    <row r="11" spans="1:9" s="331" customFormat="1" ht="15.75">
      <c r="A11" s="328"/>
      <c r="B11" s="338"/>
      <c r="C11" s="52" t="s">
        <v>46</v>
      </c>
      <c r="D11" s="338"/>
      <c r="E11" s="338"/>
      <c r="F11" s="329"/>
      <c r="G11" s="329"/>
      <c r="H11" s="329"/>
      <c r="I11" s="330"/>
    </row>
    <row r="12" spans="1:9" s="331" customFormat="1">
      <c r="A12" s="328"/>
      <c r="B12" s="32" t="s">
        <v>92</v>
      </c>
      <c r="C12" s="305" t="s">
        <v>272</v>
      </c>
      <c r="D12" s="32"/>
      <c r="E12" s="32"/>
      <c r="F12" s="332"/>
      <c r="G12" s="332"/>
      <c r="H12" s="333"/>
      <c r="I12" s="334"/>
    </row>
    <row r="13" spans="1:9">
      <c r="A13" s="143"/>
      <c r="B13" s="125"/>
      <c r="C13" s="21"/>
      <c r="D13" s="22"/>
      <c r="E13" s="22"/>
      <c r="F13" s="22"/>
      <c r="G13" s="22"/>
      <c r="H13" s="22"/>
      <c r="I13" s="163"/>
    </row>
    <row r="14" spans="1:9">
      <c r="A14" s="143"/>
      <c r="B14" s="396"/>
      <c r="C14" s="22" t="s">
        <v>264</v>
      </c>
      <c r="D14" s="25"/>
      <c r="E14" s="25"/>
      <c r="F14" s="25"/>
      <c r="G14" s="25"/>
      <c r="H14" s="29"/>
      <c r="I14" s="241"/>
    </row>
    <row r="15" spans="1:9">
      <c r="A15" s="143"/>
      <c r="B15" s="397"/>
      <c r="C15" s="22" t="s">
        <v>205</v>
      </c>
      <c r="D15" s="25"/>
      <c r="E15" s="25"/>
      <c r="F15" s="25"/>
      <c r="G15" s="25"/>
      <c r="H15" s="25"/>
      <c r="I15" s="241"/>
    </row>
    <row r="16" spans="1:9">
      <c r="A16" s="143"/>
      <c r="B16" s="32" t="s">
        <v>93</v>
      </c>
      <c r="C16" s="26" t="s">
        <v>71</v>
      </c>
      <c r="D16" s="31"/>
      <c r="E16" s="31"/>
      <c r="F16" s="31"/>
      <c r="G16" s="31"/>
      <c r="H16" s="181"/>
      <c r="I16" s="286"/>
    </row>
    <row r="17" spans="1:9">
      <c r="A17" s="143"/>
      <c r="B17" s="32" t="s">
        <v>94</v>
      </c>
      <c r="C17" s="28" t="s">
        <v>72</v>
      </c>
      <c r="D17" s="31"/>
      <c r="E17" s="31"/>
      <c r="F17" s="31"/>
      <c r="G17" s="31"/>
      <c r="H17" s="181"/>
      <c r="I17" s="378"/>
    </row>
    <row r="18" spans="1:9">
      <c r="A18" s="143"/>
      <c r="B18" s="125"/>
      <c r="C18" s="126"/>
      <c r="D18" s="126"/>
      <c r="E18" s="127"/>
      <c r="F18" s="128"/>
      <c r="G18" s="128"/>
      <c r="H18" s="129"/>
      <c r="I18" s="245"/>
    </row>
    <row r="19" spans="1:9">
      <c r="A19" s="143"/>
      <c r="B19" s="32" t="s">
        <v>95</v>
      </c>
      <c r="C19" s="305" t="s">
        <v>273</v>
      </c>
      <c r="D19" s="26"/>
      <c r="E19" s="121"/>
      <c r="F19" s="31"/>
      <c r="G19" s="31"/>
      <c r="H19" s="117"/>
      <c r="I19" s="255"/>
    </row>
    <row r="20" spans="1:9">
      <c r="A20" s="143"/>
      <c r="B20" s="32" t="s">
        <v>96</v>
      </c>
      <c r="C20" s="306" t="s">
        <v>293</v>
      </c>
      <c r="D20" s="28"/>
      <c r="E20" s="119"/>
      <c r="F20" s="30"/>
      <c r="G20" s="30"/>
      <c r="H20" s="118"/>
      <c r="I20" s="259">
        <f>MAX(0,I19-I12)</f>
        <v>0</v>
      </c>
    </row>
    <row r="21" spans="1:9">
      <c r="A21" s="143"/>
      <c r="B21" s="29"/>
      <c r="C21" s="29"/>
      <c r="D21" s="29"/>
      <c r="E21" s="29"/>
      <c r="F21" s="29"/>
      <c r="G21" s="29"/>
      <c r="H21" s="29"/>
      <c r="I21" s="246"/>
    </row>
    <row r="22" spans="1:9" ht="15.75">
      <c r="A22" s="143"/>
      <c r="B22" s="29"/>
      <c r="C22" s="52" t="s">
        <v>47</v>
      </c>
      <c r="D22" s="29"/>
      <c r="E22" s="29"/>
      <c r="F22" s="29"/>
      <c r="G22" s="29"/>
      <c r="H22" s="29"/>
      <c r="I22" s="246"/>
    </row>
    <row r="23" spans="1:9">
      <c r="A23" s="143"/>
      <c r="B23" s="32" t="s">
        <v>97</v>
      </c>
      <c r="C23" s="306" t="s">
        <v>274</v>
      </c>
      <c r="D23" s="28"/>
      <c r="E23" s="119"/>
      <c r="F23" s="30"/>
      <c r="G23" s="30"/>
      <c r="H23" s="118"/>
      <c r="I23" s="244"/>
    </row>
    <row r="24" spans="1:9">
      <c r="A24" s="143"/>
      <c r="B24" s="32" t="s">
        <v>98</v>
      </c>
      <c r="C24" s="306" t="s">
        <v>275</v>
      </c>
      <c r="D24" s="28"/>
      <c r="E24" s="119"/>
      <c r="F24" s="30"/>
      <c r="G24" s="30"/>
      <c r="H24" s="118"/>
      <c r="I24" s="244"/>
    </row>
    <row r="25" spans="1:9">
      <c r="A25" s="143"/>
      <c r="B25" s="32" t="s">
        <v>99</v>
      </c>
      <c r="C25" s="306" t="s">
        <v>292</v>
      </c>
      <c r="D25" s="28"/>
      <c r="E25" s="119"/>
      <c r="F25" s="30"/>
      <c r="G25" s="30"/>
      <c r="H25" s="118"/>
      <c r="I25" s="259">
        <f>MAX(0,I24-I23)</f>
        <v>0</v>
      </c>
    </row>
    <row r="26" spans="1:9">
      <c r="A26" s="143"/>
      <c r="B26" s="29"/>
      <c r="C26" s="29"/>
      <c r="D26" s="29"/>
      <c r="E26" s="29"/>
      <c r="F26" s="29"/>
      <c r="G26" s="29"/>
      <c r="H26" s="29"/>
      <c r="I26" s="246"/>
    </row>
    <row r="27" spans="1:9" ht="15.75">
      <c r="A27" s="143"/>
      <c r="B27" s="29"/>
      <c r="C27" s="52" t="s">
        <v>48</v>
      </c>
      <c r="D27" s="21"/>
      <c r="E27" s="27"/>
      <c r="F27" s="25"/>
      <c r="G27" s="25"/>
      <c r="H27" s="25"/>
      <c r="I27" s="246"/>
    </row>
    <row r="28" spans="1:9">
      <c r="A28" s="143"/>
      <c r="B28" s="32" t="s">
        <v>100</v>
      </c>
      <c r="C28" s="305" t="s">
        <v>314</v>
      </c>
      <c r="D28" s="26"/>
      <c r="E28" s="121"/>
      <c r="F28" s="31"/>
      <c r="G28" s="31"/>
      <c r="H28" s="117"/>
      <c r="I28" s="244"/>
    </row>
    <row r="29" spans="1:9">
      <c r="A29" s="143"/>
      <c r="B29" s="32" t="s">
        <v>101</v>
      </c>
      <c r="C29" s="305" t="s">
        <v>276</v>
      </c>
      <c r="D29" s="21"/>
      <c r="E29" s="27"/>
      <c r="F29" s="31"/>
      <c r="G29" s="31"/>
      <c r="H29" s="117"/>
      <c r="I29" s="244"/>
    </row>
    <row r="30" spans="1:9">
      <c r="A30" s="143"/>
      <c r="B30" s="32" t="s">
        <v>102</v>
      </c>
      <c r="C30" s="305" t="s">
        <v>277</v>
      </c>
      <c r="D30" s="21"/>
      <c r="E30" s="27"/>
      <c r="F30" s="31"/>
      <c r="G30" s="31"/>
      <c r="H30" s="117"/>
      <c r="I30" s="244"/>
    </row>
    <row r="31" spans="1:9">
      <c r="A31" s="143"/>
      <c r="B31" s="32" t="s">
        <v>103</v>
      </c>
      <c r="C31" s="26" t="s">
        <v>73</v>
      </c>
      <c r="D31" s="28"/>
      <c r="E31" s="28"/>
      <c r="F31" s="30"/>
      <c r="G31" s="30"/>
      <c r="H31" s="118"/>
      <c r="I31" s="244"/>
    </row>
    <row r="32" spans="1:9">
      <c r="A32" s="143"/>
      <c r="B32" s="32" t="s">
        <v>115</v>
      </c>
      <c r="C32" s="306" t="s">
        <v>291</v>
      </c>
      <c r="D32" s="26"/>
      <c r="E32" s="26"/>
      <c r="F32" s="31"/>
      <c r="G32" s="31"/>
      <c r="H32" s="117"/>
      <c r="I32" s="259">
        <f>0.2*(I28+I29+0.0075*I30+I31)</f>
        <v>0</v>
      </c>
    </row>
    <row r="33" spans="1:10">
      <c r="A33" s="143"/>
      <c r="B33" s="22"/>
      <c r="C33" s="21"/>
      <c r="D33" s="21"/>
      <c r="E33" s="21"/>
      <c r="F33" s="25"/>
      <c r="G33" s="25"/>
      <c r="H33" s="29"/>
      <c r="I33" s="163"/>
    </row>
    <row r="34" spans="1:10">
      <c r="A34" s="143"/>
      <c r="B34" s="22"/>
      <c r="C34" s="21"/>
      <c r="D34" s="21"/>
      <c r="E34" s="21"/>
      <c r="F34" s="25"/>
      <c r="G34" s="25"/>
      <c r="H34" s="29"/>
      <c r="I34" s="163"/>
    </row>
    <row r="35" spans="1:10" s="39" customFormat="1">
      <c r="A35" s="229"/>
      <c r="B35" s="7"/>
      <c r="C35" s="35" t="s">
        <v>6</v>
      </c>
      <c r="D35" s="7"/>
      <c r="E35" s="7"/>
      <c r="F35" s="230"/>
      <c r="G35" s="7"/>
      <c r="H35" s="7"/>
      <c r="I35" s="231"/>
      <c r="J35"/>
    </row>
    <row r="36" spans="1:10" s="39" customFormat="1">
      <c r="A36" s="229"/>
      <c r="B36" s="232" t="s">
        <v>116</v>
      </c>
      <c r="C36" s="283"/>
      <c r="D36" s="275"/>
      <c r="E36" s="275"/>
      <c r="F36" s="275"/>
      <c r="G36" s="275"/>
      <c r="H36" s="275"/>
      <c r="I36" s="276"/>
      <c r="J36"/>
    </row>
    <row r="37" spans="1:10" s="39" customFormat="1">
      <c r="A37" s="229"/>
      <c r="B37" s="7"/>
      <c r="C37" s="277"/>
      <c r="D37" s="278"/>
      <c r="E37" s="278"/>
      <c r="F37" s="278"/>
      <c r="G37" s="278"/>
      <c r="H37" s="278"/>
      <c r="I37" s="279"/>
      <c r="J37"/>
    </row>
    <row r="38" spans="1:10" s="39" customFormat="1">
      <c r="A38" s="229"/>
      <c r="B38" s="7"/>
      <c r="C38" s="277"/>
      <c r="D38" s="278"/>
      <c r="E38" s="278"/>
      <c r="F38" s="278"/>
      <c r="G38" s="278"/>
      <c r="H38" s="278"/>
      <c r="I38" s="279"/>
      <c r="J38"/>
    </row>
    <row r="39" spans="1:10" s="39" customFormat="1" ht="12.75" customHeight="1">
      <c r="A39" s="229"/>
      <c r="B39" s="7"/>
      <c r="C39" s="277"/>
      <c r="D39" s="278"/>
      <c r="E39" s="278"/>
      <c r="F39" s="278"/>
      <c r="G39" s="278"/>
      <c r="H39" s="278"/>
      <c r="I39" s="279"/>
      <c r="J39"/>
    </row>
    <row r="40" spans="1:10" s="39" customFormat="1">
      <c r="A40" s="229"/>
      <c r="B40" s="7"/>
      <c r="C40" s="277"/>
      <c r="D40" s="278"/>
      <c r="E40" s="278"/>
      <c r="F40" s="278"/>
      <c r="G40" s="278"/>
      <c r="H40" s="278"/>
      <c r="I40" s="279"/>
      <c r="J40"/>
    </row>
    <row r="41" spans="1:10" s="39" customFormat="1">
      <c r="A41" s="229"/>
      <c r="B41" s="7"/>
      <c r="C41" s="280"/>
      <c r="D41" s="281"/>
      <c r="E41" s="281"/>
      <c r="F41" s="281"/>
      <c r="G41" s="281"/>
      <c r="H41" s="281"/>
      <c r="I41" s="282"/>
      <c r="J41"/>
    </row>
    <row r="42" spans="1:10" s="39" customFormat="1" ht="12.75" customHeight="1">
      <c r="A42" s="229"/>
      <c r="B42" s="7"/>
      <c r="C42" s="21"/>
      <c r="D42" s="29"/>
      <c r="E42" s="29"/>
      <c r="F42" s="29"/>
      <c r="G42" s="29"/>
      <c r="H42" s="29"/>
      <c r="I42" s="163"/>
      <c r="J42"/>
    </row>
    <row r="43" spans="1:10" s="39" customFormat="1">
      <c r="A43" s="229"/>
      <c r="B43" s="7"/>
      <c r="C43" s="36" t="s">
        <v>2</v>
      </c>
      <c r="D43" s="23"/>
      <c r="E43" s="23"/>
      <c r="F43" s="23"/>
      <c r="G43" s="23"/>
      <c r="H43" s="23"/>
      <c r="I43" s="233"/>
      <c r="J43"/>
    </row>
    <row r="44" spans="1:10" s="39" customFormat="1">
      <c r="A44" s="229"/>
      <c r="B44" s="232" t="s">
        <v>117</v>
      </c>
      <c r="C44" s="266"/>
      <c r="D44" s="262"/>
      <c r="E44" s="263"/>
      <c r="F44" s="263"/>
      <c r="G44" s="263"/>
      <c r="H44" s="264"/>
      <c r="I44" s="265"/>
      <c r="J44"/>
    </row>
    <row r="45" spans="1:10" s="39" customFormat="1" ht="12.75" customHeight="1">
      <c r="A45" s="229"/>
      <c r="B45" s="7"/>
      <c r="C45" s="37" t="s">
        <v>3</v>
      </c>
      <c r="D45" s="2"/>
      <c r="E45" s="2"/>
      <c r="F45" s="2"/>
      <c r="G45" s="2"/>
      <c r="H45" s="23"/>
      <c r="I45" s="141"/>
      <c r="J45"/>
    </row>
    <row r="46" spans="1:10" s="39" customFormat="1">
      <c r="A46" s="229"/>
      <c r="B46" s="7"/>
      <c r="C46" s="266"/>
      <c r="D46" s="262"/>
      <c r="E46" s="263"/>
      <c r="F46" s="263"/>
      <c r="G46" s="263"/>
      <c r="H46" s="264"/>
      <c r="I46" s="265"/>
      <c r="J46"/>
    </row>
    <row r="47" spans="1:10" s="39" customFormat="1">
      <c r="A47" s="229"/>
      <c r="B47" s="7"/>
      <c r="C47" s="35" t="s">
        <v>7</v>
      </c>
      <c r="D47" s="2"/>
      <c r="E47" s="2"/>
      <c r="F47" s="2"/>
      <c r="G47" s="2"/>
      <c r="H47" s="2"/>
      <c r="I47" s="141"/>
      <c r="J47"/>
    </row>
    <row r="48" spans="1:10" s="39" customFormat="1">
      <c r="A48" s="229"/>
      <c r="B48" s="7"/>
      <c r="C48" s="266"/>
      <c r="D48" s="262"/>
      <c r="E48" s="263"/>
      <c r="F48" s="263"/>
      <c r="G48" s="263"/>
      <c r="H48" s="264"/>
      <c r="I48" s="265"/>
      <c r="J48"/>
    </row>
    <row r="49" spans="1:9">
      <c r="A49" s="143"/>
      <c r="B49" s="29"/>
      <c r="C49" s="29"/>
      <c r="D49" s="29"/>
      <c r="E49" s="29"/>
      <c r="F49" s="29"/>
      <c r="G49" s="29"/>
      <c r="H49" s="29"/>
      <c r="I49" s="163"/>
    </row>
    <row r="50" spans="1:9">
      <c r="A50" s="143"/>
      <c r="B50" s="29"/>
      <c r="C50" s="29"/>
      <c r="D50" s="29"/>
      <c r="E50" s="29"/>
      <c r="F50" s="29"/>
      <c r="G50" s="29"/>
      <c r="H50" s="29"/>
      <c r="I50" s="163"/>
    </row>
    <row r="51" spans="1:9" ht="13.5" thickBot="1">
      <c r="A51" s="238"/>
      <c r="B51" s="239"/>
      <c r="C51" s="239"/>
      <c r="D51" s="239"/>
      <c r="E51" s="239"/>
      <c r="F51" s="239"/>
      <c r="G51" s="239"/>
      <c r="H51" s="239"/>
      <c r="I51" s="240"/>
    </row>
  </sheetData>
  <mergeCells count="2">
    <mergeCell ref="B3:E3"/>
    <mergeCell ref="B14:B15"/>
  </mergeCells>
  <phoneticPr fontId="0" type="noConversion"/>
  <pageMargins left="0.78740157480314965" right="0.39370078740157483" top="0.78740157480314965" bottom="0.6692913385826772" header="0" footer="0"/>
  <pageSetup scale="99" orientation="portrait" blackAndWhite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/>
  </sheetViews>
  <sheetFormatPr defaultRowHeight="12.75"/>
  <cols>
    <col min="1" max="1" width="3.1640625" customWidth="1"/>
    <col min="2" max="2" width="5.1640625" customWidth="1"/>
    <col min="3" max="3" width="19.6640625" customWidth="1"/>
    <col min="4" max="4" width="4.5" customWidth="1"/>
    <col min="5" max="5" width="20.5" customWidth="1"/>
    <col min="6" max="6" width="4.33203125" customWidth="1"/>
    <col min="7" max="7" width="19.33203125" customWidth="1"/>
    <col min="8" max="8" width="3.33203125" customWidth="1"/>
    <col min="9" max="9" width="38" bestFit="1" customWidth="1"/>
  </cols>
  <sheetData>
    <row r="1" spans="1:9" ht="15.75">
      <c r="A1" s="196"/>
      <c r="B1" s="197"/>
      <c r="C1" s="198"/>
      <c r="D1" s="198"/>
      <c r="E1" s="198"/>
      <c r="F1" s="198"/>
      <c r="G1" s="198"/>
      <c r="H1" s="199"/>
      <c r="I1" s="200"/>
    </row>
    <row r="2" spans="1:9">
      <c r="A2" s="201"/>
      <c r="B2" s="40" t="s">
        <v>0</v>
      </c>
      <c r="C2" s="41"/>
      <c r="D2" s="41"/>
      <c r="E2" s="42"/>
      <c r="F2" s="202"/>
      <c r="G2" s="43" t="s">
        <v>51</v>
      </c>
      <c r="H2" s="203"/>
      <c r="I2" s="204" t="s">
        <v>1</v>
      </c>
    </row>
    <row r="3" spans="1:9" ht="15.75">
      <c r="A3" s="201"/>
      <c r="B3" s="393"/>
      <c r="C3" s="394"/>
      <c r="D3" s="394"/>
      <c r="E3" s="395"/>
      <c r="F3" s="205"/>
      <c r="G3" s="122"/>
      <c r="H3" s="206"/>
      <c r="I3" s="207"/>
    </row>
    <row r="4" spans="1:9">
      <c r="A4" s="201"/>
      <c r="B4" s="40" t="s">
        <v>2</v>
      </c>
      <c r="C4" s="41"/>
      <c r="D4" s="41"/>
      <c r="E4" s="43" t="s">
        <v>3</v>
      </c>
      <c r="F4" s="202"/>
      <c r="G4" s="202"/>
      <c r="H4" s="203"/>
      <c r="I4" s="204" t="s">
        <v>4</v>
      </c>
    </row>
    <row r="5" spans="1:9" ht="15.75">
      <c r="A5" s="201"/>
      <c r="B5" s="44"/>
      <c r="C5" s="45"/>
      <c r="D5" s="46"/>
      <c r="E5" s="47"/>
      <c r="F5" s="205"/>
      <c r="G5" s="53"/>
      <c r="H5" s="206"/>
      <c r="I5" s="208"/>
    </row>
    <row r="6" spans="1:9">
      <c r="A6" s="201"/>
      <c r="B6" s="48"/>
      <c r="C6" s="209"/>
      <c r="D6" s="53"/>
      <c r="E6" s="53"/>
      <c r="F6" s="53"/>
      <c r="G6" s="53"/>
      <c r="H6" s="38"/>
      <c r="I6" s="210"/>
    </row>
    <row r="7" spans="1:9">
      <c r="A7" s="201"/>
      <c r="B7" s="48"/>
      <c r="C7" s="53"/>
      <c r="D7" s="53"/>
      <c r="E7" s="53"/>
      <c r="F7" s="53"/>
      <c r="G7" s="53"/>
      <c r="H7" s="38"/>
      <c r="I7" s="211" t="s">
        <v>5</v>
      </c>
    </row>
    <row r="8" spans="1:9">
      <c r="A8" s="201"/>
      <c r="B8" s="48"/>
      <c r="C8" s="53"/>
      <c r="D8" s="53"/>
      <c r="E8" s="53"/>
      <c r="F8" s="53"/>
      <c r="G8" s="53"/>
      <c r="H8" s="38"/>
      <c r="I8" s="210"/>
    </row>
    <row r="9" spans="1:9" ht="15.75">
      <c r="A9" s="201"/>
      <c r="B9" s="49" t="s">
        <v>165</v>
      </c>
      <c r="C9" s="49" t="s">
        <v>318</v>
      </c>
      <c r="D9" s="50"/>
      <c r="E9" s="50"/>
      <c r="F9" s="64"/>
      <c r="G9" s="50"/>
      <c r="H9" s="51"/>
      <c r="I9" s="212"/>
    </row>
    <row r="10" spans="1:9" ht="15.75">
      <c r="A10" s="201"/>
      <c r="B10" s="52"/>
      <c r="C10" s="52"/>
      <c r="D10" s="53"/>
      <c r="E10" s="53"/>
      <c r="F10" s="48"/>
      <c r="G10" s="53"/>
      <c r="H10" s="38"/>
      <c r="I10" s="210"/>
    </row>
    <row r="11" spans="1:9" s="331" customFormat="1" ht="15.75">
      <c r="A11" s="328"/>
      <c r="B11" s="338"/>
      <c r="C11" s="52" t="s">
        <v>46</v>
      </c>
      <c r="D11" s="338"/>
      <c r="E11" s="338"/>
      <c r="F11" s="329"/>
      <c r="G11" s="329"/>
      <c r="H11" s="329"/>
      <c r="I11" s="330"/>
    </row>
    <row r="12" spans="1:9" s="331" customFormat="1">
      <c r="A12" s="328"/>
      <c r="B12" s="32" t="s">
        <v>166</v>
      </c>
      <c r="C12" s="305" t="s">
        <v>272</v>
      </c>
      <c r="D12" s="32"/>
      <c r="E12" s="32"/>
      <c r="F12" s="332"/>
      <c r="G12" s="332"/>
      <c r="H12" s="333"/>
      <c r="I12" s="334"/>
    </row>
    <row r="13" spans="1:9" s="331" customFormat="1">
      <c r="A13" s="143"/>
      <c r="B13" s="125"/>
      <c r="C13" s="21"/>
      <c r="D13" s="22"/>
      <c r="E13" s="22"/>
      <c r="F13" s="22"/>
      <c r="G13" s="22"/>
      <c r="H13" s="22"/>
      <c r="I13" s="163"/>
    </row>
    <row r="14" spans="1:9" s="331" customFormat="1">
      <c r="A14" s="143"/>
      <c r="B14" s="396"/>
      <c r="C14" s="22" t="s">
        <v>264</v>
      </c>
      <c r="D14" s="25"/>
      <c r="E14" s="25"/>
      <c r="F14" s="25"/>
      <c r="G14" s="25"/>
      <c r="H14" s="29"/>
      <c r="I14" s="241"/>
    </row>
    <row r="15" spans="1:9">
      <c r="A15" s="143"/>
      <c r="B15" s="397"/>
      <c r="C15" s="22" t="s">
        <v>205</v>
      </c>
      <c r="D15" s="25"/>
      <c r="E15" s="25"/>
      <c r="F15" s="25"/>
      <c r="G15" s="25"/>
      <c r="H15" s="25"/>
      <c r="I15" s="241"/>
    </row>
    <row r="16" spans="1:9">
      <c r="A16" s="143"/>
      <c r="B16" s="32" t="s">
        <v>167</v>
      </c>
      <c r="C16" s="26" t="s">
        <v>71</v>
      </c>
      <c r="D16" s="31"/>
      <c r="E16" s="31"/>
      <c r="F16" s="31"/>
      <c r="G16" s="31"/>
      <c r="H16" s="181"/>
      <c r="I16" s="286"/>
    </row>
    <row r="17" spans="1:9">
      <c r="A17" s="143"/>
      <c r="B17" s="32" t="s">
        <v>168</v>
      </c>
      <c r="C17" s="28" t="s">
        <v>72</v>
      </c>
      <c r="D17" s="31"/>
      <c r="E17" s="31"/>
      <c r="F17" s="31"/>
      <c r="G17" s="31"/>
      <c r="H17" s="181"/>
      <c r="I17" s="286"/>
    </row>
    <row r="18" spans="1:9">
      <c r="A18" s="143"/>
      <c r="B18" s="125"/>
      <c r="C18" s="126"/>
      <c r="D18" s="126"/>
      <c r="E18" s="127"/>
      <c r="F18" s="128"/>
      <c r="G18" s="128"/>
      <c r="H18" s="129"/>
      <c r="I18" s="245"/>
    </row>
    <row r="19" spans="1:9">
      <c r="A19" s="143"/>
      <c r="B19" s="32" t="s">
        <v>169</v>
      </c>
      <c r="C19" s="305" t="s">
        <v>273</v>
      </c>
      <c r="D19" s="26"/>
      <c r="E19" s="121"/>
      <c r="F19" s="31"/>
      <c r="G19" s="31"/>
      <c r="H19" s="117"/>
      <c r="I19" s="255"/>
    </row>
    <row r="20" spans="1:9">
      <c r="A20" s="143"/>
      <c r="B20" s="32" t="s">
        <v>170</v>
      </c>
      <c r="C20" s="306" t="s">
        <v>294</v>
      </c>
      <c r="D20" s="28"/>
      <c r="E20" s="119"/>
      <c r="F20" s="30"/>
      <c r="G20" s="30"/>
      <c r="H20" s="118"/>
      <c r="I20" s="259">
        <f>MAX(0,I19-I12)</f>
        <v>0</v>
      </c>
    </row>
    <row r="21" spans="1:9">
      <c r="A21" s="143"/>
      <c r="B21" s="29"/>
      <c r="C21" s="29"/>
      <c r="D21" s="29"/>
      <c r="E21" s="29"/>
      <c r="F21" s="29"/>
      <c r="G21" s="29"/>
      <c r="H21" s="29"/>
      <c r="I21" s="246"/>
    </row>
    <row r="22" spans="1:9" ht="15.75">
      <c r="A22" s="143"/>
      <c r="B22" s="29"/>
      <c r="C22" s="52" t="s">
        <v>47</v>
      </c>
      <c r="D22" s="29"/>
      <c r="E22" s="29"/>
      <c r="F22" s="29"/>
      <c r="G22" s="29"/>
      <c r="H22" s="29"/>
      <c r="I22" s="246"/>
    </row>
    <row r="23" spans="1:9">
      <c r="A23" s="143"/>
      <c r="B23" s="32" t="s">
        <v>171</v>
      </c>
      <c r="C23" s="306" t="s">
        <v>274</v>
      </c>
      <c r="D23" s="28"/>
      <c r="E23" s="119"/>
      <c r="F23" s="30"/>
      <c r="G23" s="30"/>
      <c r="H23" s="118"/>
      <c r="I23" s="244"/>
    </row>
    <row r="24" spans="1:9">
      <c r="A24" s="143"/>
      <c r="B24" s="32" t="s">
        <v>172</v>
      </c>
      <c r="C24" s="306" t="s">
        <v>275</v>
      </c>
      <c r="D24" s="28"/>
      <c r="E24" s="119"/>
      <c r="F24" s="30"/>
      <c r="G24" s="30"/>
      <c r="H24" s="118"/>
      <c r="I24" s="244"/>
    </row>
    <row r="25" spans="1:9">
      <c r="A25" s="143"/>
      <c r="B25" s="32" t="s">
        <v>173</v>
      </c>
      <c r="C25" s="306" t="s">
        <v>295</v>
      </c>
      <c r="D25" s="28"/>
      <c r="E25" s="119"/>
      <c r="F25" s="30"/>
      <c r="G25" s="30"/>
      <c r="H25" s="118"/>
      <c r="I25" s="259">
        <f>MAX(0,I24-I23)</f>
        <v>0</v>
      </c>
    </row>
    <row r="26" spans="1:9">
      <c r="A26" s="143"/>
      <c r="B26" s="29"/>
      <c r="C26" s="29"/>
      <c r="D26" s="29"/>
      <c r="E26" s="29"/>
      <c r="F26" s="29"/>
      <c r="G26" s="29"/>
      <c r="H26" s="29"/>
      <c r="I26" s="246"/>
    </row>
    <row r="27" spans="1:9" ht="15.75">
      <c r="A27" s="143"/>
      <c r="B27" s="29"/>
      <c r="C27" s="52" t="s">
        <v>231</v>
      </c>
      <c r="D27" s="21"/>
      <c r="E27" s="27"/>
      <c r="F27" s="25"/>
      <c r="G27" s="25"/>
      <c r="H27" s="25"/>
      <c r="I27" s="246"/>
    </row>
    <row r="28" spans="1:9">
      <c r="A28" s="143"/>
      <c r="B28" s="32" t="s">
        <v>174</v>
      </c>
      <c r="C28" s="305" t="s">
        <v>232</v>
      </c>
      <c r="D28" s="26"/>
      <c r="E28" s="121"/>
      <c r="F28" s="31"/>
      <c r="G28" s="31"/>
      <c r="H28" s="117"/>
      <c r="I28" s="244"/>
    </row>
    <row r="29" spans="1:9">
      <c r="A29" s="143"/>
      <c r="B29" s="32" t="s">
        <v>175</v>
      </c>
      <c r="C29" s="305" t="s">
        <v>233</v>
      </c>
      <c r="D29" s="21"/>
      <c r="E29" s="27"/>
      <c r="F29" s="31"/>
      <c r="G29" s="31"/>
      <c r="H29" s="117"/>
      <c r="I29" s="244"/>
    </row>
    <row r="30" spans="1:9">
      <c r="A30" s="143"/>
      <c r="B30" s="32" t="s">
        <v>176</v>
      </c>
      <c r="C30" s="306" t="s">
        <v>296</v>
      </c>
      <c r="D30" s="26"/>
      <c r="E30" s="26"/>
      <c r="F30" s="31"/>
      <c r="G30" s="31"/>
      <c r="H30" s="117"/>
      <c r="I30" s="259">
        <f>MAX(0,I29)</f>
        <v>0</v>
      </c>
    </row>
    <row r="31" spans="1:9">
      <c r="A31" s="143"/>
      <c r="B31" s="22"/>
      <c r="C31" s="21"/>
      <c r="D31" s="21"/>
      <c r="E31" s="21"/>
      <c r="F31" s="25"/>
      <c r="G31" s="25"/>
      <c r="H31" s="29"/>
      <c r="I31" s="163"/>
    </row>
    <row r="32" spans="1:9">
      <c r="A32" s="143"/>
      <c r="B32" s="22"/>
      <c r="C32" s="21"/>
      <c r="D32" s="21"/>
      <c r="E32" s="21"/>
      <c r="F32" s="25"/>
      <c r="G32" s="25"/>
      <c r="H32" s="29"/>
      <c r="I32" s="163"/>
    </row>
    <row r="33" spans="1:9">
      <c r="A33" s="229"/>
      <c r="B33" s="7"/>
      <c r="C33" s="35" t="s">
        <v>6</v>
      </c>
      <c r="D33" s="7"/>
      <c r="E33" s="7"/>
      <c r="F33" s="230"/>
      <c r="G33" s="7"/>
      <c r="H33" s="7"/>
      <c r="I33" s="231"/>
    </row>
    <row r="34" spans="1:9">
      <c r="A34" s="229"/>
      <c r="B34" s="232" t="s">
        <v>177</v>
      </c>
      <c r="C34" s="283"/>
      <c r="D34" s="275"/>
      <c r="E34" s="275"/>
      <c r="F34" s="275"/>
      <c r="G34" s="275"/>
      <c r="H34" s="275"/>
      <c r="I34" s="276"/>
    </row>
    <row r="35" spans="1:9" s="39" customFormat="1">
      <c r="A35" s="229"/>
      <c r="B35" s="7"/>
      <c r="C35" s="277"/>
      <c r="D35" s="278"/>
      <c r="E35" s="278"/>
      <c r="F35" s="278"/>
      <c r="G35" s="278"/>
      <c r="H35" s="278"/>
      <c r="I35" s="279"/>
    </row>
    <row r="36" spans="1:9" s="39" customFormat="1">
      <c r="A36" s="229"/>
      <c r="B36" s="7"/>
      <c r="C36" s="277"/>
      <c r="D36" s="278"/>
      <c r="E36" s="278"/>
      <c r="F36" s="278"/>
      <c r="G36" s="278"/>
      <c r="H36" s="278"/>
      <c r="I36" s="279"/>
    </row>
    <row r="37" spans="1:9" s="39" customFormat="1">
      <c r="A37" s="229"/>
      <c r="B37" s="7"/>
      <c r="C37" s="277"/>
      <c r="D37" s="278"/>
      <c r="E37" s="278"/>
      <c r="F37" s="278"/>
      <c r="G37" s="278"/>
      <c r="H37" s="278"/>
      <c r="I37" s="279"/>
    </row>
    <row r="38" spans="1:9" s="39" customFormat="1">
      <c r="A38" s="229"/>
      <c r="B38" s="7"/>
      <c r="C38" s="277"/>
      <c r="D38" s="278"/>
      <c r="E38" s="278"/>
      <c r="F38" s="278"/>
      <c r="G38" s="278"/>
      <c r="H38" s="278"/>
      <c r="I38" s="279"/>
    </row>
    <row r="39" spans="1:9" s="39" customFormat="1" ht="12.75" customHeight="1">
      <c r="A39" s="229"/>
      <c r="B39" s="7"/>
      <c r="C39" s="280"/>
      <c r="D39" s="281"/>
      <c r="E39" s="281"/>
      <c r="F39" s="281"/>
      <c r="G39" s="281"/>
      <c r="H39" s="281"/>
      <c r="I39" s="282"/>
    </row>
    <row r="40" spans="1:9" s="39" customFormat="1">
      <c r="A40" s="229"/>
      <c r="B40" s="7"/>
      <c r="C40" s="21"/>
      <c r="D40" s="29"/>
      <c r="E40" s="29"/>
      <c r="F40" s="29"/>
      <c r="G40" s="29"/>
      <c r="H40" s="29"/>
      <c r="I40" s="163"/>
    </row>
    <row r="41" spans="1:9" s="39" customFormat="1">
      <c r="A41" s="229"/>
      <c r="B41" s="7"/>
      <c r="C41" s="36" t="s">
        <v>2</v>
      </c>
      <c r="D41" s="23"/>
      <c r="E41" s="23"/>
      <c r="F41" s="23"/>
      <c r="G41" s="23"/>
      <c r="H41" s="23"/>
      <c r="I41" s="233"/>
    </row>
    <row r="42" spans="1:9" s="39" customFormat="1" ht="12.75" customHeight="1">
      <c r="A42" s="229"/>
      <c r="B42" s="232" t="s">
        <v>178</v>
      </c>
      <c r="C42" s="266"/>
      <c r="D42" s="262"/>
      <c r="E42" s="263"/>
      <c r="F42" s="263"/>
      <c r="G42" s="263"/>
      <c r="H42" s="264"/>
      <c r="I42" s="265"/>
    </row>
    <row r="43" spans="1:9" s="39" customFormat="1">
      <c r="A43" s="229"/>
      <c r="B43" s="7"/>
      <c r="C43" s="37" t="s">
        <v>3</v>
      </c>
      <c r="D43" s="2"/>
      <c r="E43" s="2"/>
      <c r="F43" s="2"/>
      <c r="G43" s="2"/>
      <c r="H43" s="23"/>
      <c r="I43" s="141"/>
    </row>
    <row r="44" spans="1:9" s="39" customFormat="1">
      <c r="A44" s="229"/>
      <c r="B44" s="7"/>
      <c r="C44" s="266"/>
      <c r="D44" s="262"/>
      <c r="E44" s="263"/>
      <c r="F44" s="263"/>
      <c r="G44" s="263"/>
      <c r="H44" s="264"/>
      <c r="I44" s="265"/>
    </row>
    <row r="45" spans="1:9" s="39" customFormat="1" ht="12.75" customHeight="1">
      <c r="A45" s="229"/>
      <c r="B45" s="7"/>
      <c r="C45" s="35" t="s">
        <v>7</v>
      </c>
      <c r="D45" s="2"/>
      <c r="E45" s="2"/>
      <c r="F45" s="2"/>
      <c r="G45" s="2"/>
      <c r="H45" s="2"/>
      <c r="I45" s="141"/>
    </row>
    <row r="46" spans="1:9" s="39" customFormat="1">
      <c r="A46" s="229"/>
      <c r="B46" s="7"/>
      <c r="C46" s="266"/>
      <c r="D46" s="262"/>
      <c r="E46" s="263"/>
      <c r="F46" s="263"/>
      <c r="G46" s="263"/>
      <c r="H46" s="264"/>
      <c r="I46" s="265"/>
    </row>
    <row r="47" spans="1:9" s="39" customFormat="1">
      <c r="A47" s="143"/>
      <c r="B47" s="29"/>
      <c r="C47" s="29"/>
      <c r="D47" s="29"/>
      <c r="E47" s="29"/>
      <c r="F47" s="29"/>
      <c r="G47" s="29"/>
      <c r="H47" s="29"/>
      <c r="I47" s="163"/>
    </row>
    <row r="48" spans="1:9" s="39" customFormat="1">
      <c r="A48" s="143"/>
      <c r="B48" s="29"/>
      <c r="C48" s="29"/>
      <c r="D48" s="29"/>
      <c r="E48" s="29"/>
      <c r="F48" s="29"/>
      <c r="G48" s="29"/>
      <c r="H48" s="29"/>
      <c r="I48" s="163"/>
    </row>
    <row r="49" spans="1:9" ht="13.5" thickBot="1">
      <c r="A49" s="238"/>
      <c r="B49" s="239"/>
      <c r="C49" s="239"/>
      <c r="D49" s="239"/>
      <c r="E49" s="239"/>
      <c r="F49" s="239"/>
      <c r="G49" s="239"/>
      <c r="H49" s="239"/>
      <c r="I49" s="240"/>
    </row>
  </sheetData>
  <mergeCells count="2">
    <mergeCell ref="B3:E3"/>
    <mergeCell ref="B14:B1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6"/>
  <sheetViews>
    <sheetView zoomScaleNormal="100" workbookViewId="0"/>
  </sheetViews>
  <sheetFormatPr defaultRowHeight="12.75"/>
  <cols>
    <col min="1" max="1" width="26.83203125" bestFit="1" customWidth="1"/>
    <col min="2" max="2" width="24.1640625" customWidth="1"/>
    <col min="3" max="3" width="20.5" customWidth="1"/>
    <col min="4" max="4" width="21" bestFit="1" customWidth="1"/>
    <col min="5" max="5" width="21.83203125" bestFit="1" customWidth="1"/>
    <col min="6" max="6" width="12.83203125" customWidth="1"/>
    <col min="7" max="7" width="38.6640625" customWidth="1"/>
    <col min="8" max="8" width="17.83203125" bestFit="1" customWidth="1"/>
    <col min="9" max="9" width="19.83203125" customWidth="1"/>
    <col min="10" max="10" width="17" customWidth="1"/>
    <col min="11" max="11" width="13.1640625" customWidth="1"/>
    <col min="12" max="12" width="32.1640625" bestFit="1" customWidth="1"/>
    <col min="13" max="13" width="9.33203125" customWidth="1"/>
    <col min="14" max="14" width="9.33203125" style="139"/>
  </cols>
  <sheetData>
    <row r="1" spans="1:14">
      <c r="A1" s="182"/>
      <c r="B1" s="137"/>
      <c r="C1" s="137"/>
      <c r="D1" s="137"/>
      <c r="E1" s="178"/>
    </row>
    <row r="2" spans="1:14" ht="15.75">
      <c r="A2" s="183" t="s">
        <v>310</v>
      </c>
      <c r="B2" s="34"/>
      <c r="C2" s="34"/>
      <c r="D2" s="34"/>
      <c r="E2" s="141"/>
    </row>
    <row r="3" spans="1:14" ht="13.5" thickBot="1">
      <c r="A3" s="157"/>
      <c r="B3" s="21"/>
      <c r="C3" s="21"/>
      <c r="D3" s="21"/>
      <c r="E3" s="142"/>
      <c r="G3" s="372" t="s">
        <v>235</v>
      </c>
    </row>
    <row r="4" spans="1:14" ht="13.5" thickBot="1">
      <c r="A4" s="143"/>
      <c r="B4" s="29"/>
      <c r="C4" s="144"/>
      <c r="D4" s="145"/>
      <c r="E4" s="146"/>
      <c r="G4" s="336"/>
      <c r="H4" s="310" t="s">
        <v>215</v>
      </c>
      <c r="I4" s="311" t="s">
        <v>213</v>
      </c>
      <c r="J4" s="311" t="s">
        <v>234</v>
      </c>
      <c r="K4" s="311" t="s">
        <v>219</v>
      </c>
      <c r="L4" s="312" t="s">
        <v>221</v>
      </c>
    </row>
    <row r="5" spans="1:14" ht="13.5" thickTop="1">
      <c r="A5" s="143"/>
      <c r="B5" s="29"/>
      <c r="C5" s="147" t="s">
        <v>297</v>
      </c>
      <c r="D5" s="148" t="s">
        <v>313</v>
      </c>
      <c r="E5" s="149" t="s">
        <v>299</v>
      </c>
      <c r="G5" s="337" t="s">
        <v>215</v>
      </c>
      <c r="H5" s="317">
        <v>1</v>
      </c>
      <c r="I5" s="318">
        <v>0.4</v>
      </c>
      <c r="J5" s="318">
        <v>0.6</v>
      </c>
      <c r="K5" s="318">
        <v>0.75</v>
      </c>
      <c r="L5" s="319">
        <v>0.25</v>
      </c>
    </row>
    <row r="6" spans="1:14" ht="15.75">
      <c r="A6" s="184" t="s">
        <v>104</v>
      </c>
      <c r="B6" s="22"/>
      <c r="C6" s="150" t="s">
        <v>106</v>
      </c>
      <c r="D6" s="151" t="s">
        <v>298</v>
      </c>
      <c r="E6" s="152" t="s">
        <v>281</v>
      </c>
      <c r="G6" s="185" t="s">
        <v>213</v>
      </c>
      <c r="H6" s="320">
        <v>0.4</v>
      </c>
      <c r="I6" s="309">
        <v>1</v>
      </c>
      <c r="J6" s="309">
        <v>0.6</v>
      </c>
      <c r="K6" s="309">
        <v>0.5</v>
      </c>
      <c r="L6" s="313">
        <v>0.25</v>
      </c>
    </row>
    <row r="7" spans="1:14">
      <c r="A7" s="185" t="s">
        <v>77</v>
      </c>
      <c r="B7" s="155"/>
      <c r="C7" s="267">
        <f>'B-G. Finansiella risker'!I57</f>
        <v>0</v>
      </c>
      <c r="D7" s="267">
        <f t="shared" ref="D7:D24" si="0">$C$36*C7</f>
        <v>0</v>
      </c>
      <c r="E7" s="268">
        <f>D7-'A. Villkorad återbäring'!I13</f>
        <v>0</v>
      </c>
      <c r="G7" s="185" t="s">
        <v>234</v>
      </c>
      <c r="H7" s="320">
        <v>0.6</v>
      </c>
      <c r="I7" s="309">
        <v>0.6</v>
      </c>
      <c r="J7" s="309">
        <v>1</v>
      </c>
      <c r="K7" s="309">
        <v>0.6</v>
      </c>
      <c r="L7" s="313">
        <v>0.25</v>
      </c>
    </row>
    <row r="8" spans="1:14">
      <c r="A8" s="185" t="s">
        <v>78</v>
      </c>
      <c r="B8" s="155"/>
      <c r="C8" s="267">
        <f>'B-G. Finansiella risker'!I58</f>
        <v>0</v>
      </c>
      <c r="D8" s="269">
        <f t="shared" si="0"/>
        <v>0</v>
      </c>
      <c r="E8" s="268">
        <f>D8-'A. Villkorad återbäring'!I14</f>
        <v>0</v>
      </c>
      <c r="G8" s="185" t="s">
        <v>219</v>
      </c>
      <c r="H8" s="320">
        <v>0.75</v>
      </c>
      <c r="I8" s="309">
        <v>0.5</v>
      </c>
      <c r="J8" s="309">
        <v>0.6</v>
      </c>
      <c r="K8" s="309">
        <v>1</v>
      </c>
      <c r="L8" s="313">
        <v>0.25</v>
      </c>
    </row>
    <row r="9" spans="1:14" ht="13.5" thickBot="1">
      <c r="A9" s="185" t="s">
        <v>79</v>
      </c>
      <c r="B9" s="155"/>
      <c r="C9" s="267">
        <f>'B-G. Finansiella risker'!I59</f>
        <v>0</v>
      </c>
      <c r="D9" s="269">
        <f t="shared" si="0"/>
        <v>0</v>
      </c>
      <c r="E9" s="268">
        <f>D9-'A. Villkorad återbäring'!I15</f>
        <v>0</v>
      </c>
      <c r="G9" s="314" t="s">
        <v>221</v>
      </c>
      <c r="H9" s="321">
        <v>0.25</v>
      </c>
      <c r="I9" s="315">
        <v>0.25</v>
      </c>
      <c r="J9" s="315">
        <v>0.25</v>
      </c>
      <c r="K9" s="315">
        <v>0.25</v>
      </c>
      <c r="L9" s="308">
        <v>1</v>
      </c>
    </row>
    <row r="10" spans="1:14">
      <c r="A10" s="185" t="s">
        <v>80</v>
      </c>
      <c r="B10" s="155"/>
      <c r="C10" s="267">
        <f>'B-G. Finansiella risker'!I60</f>
        <v>0</v>
      </c>
      <c r="D10" s="269">
        <f t="shared" si="0"/>
        <v>0</v>
      </c>
      <c r="E10" s="268">
        <f>D10-'A. Villkorad återbäring'!I16</f>
        <v>0</v>
      </c>
      <c r="G10" s="156"/>
      <c r="H10" s="139"/>
      <c r="I10" s="139"/>
    </row>
    <row r="11" spans="1:14" ht="13.5" thickBot="1">
      <c r="A11" s="185" t="s">
        <v>81</v>
      </c>
      <c r="B11" s="155"/>
      <c r="C11" s="269">
        <f>'B-G. Finansiella risker'!I64</f>
        <v>0</v>
      </c>
      <c r="D11" s="269">
        <f t="shared" si="0"/>
        <v>0</v>
      </c>
      <c r="E11" s="268">
        <f>D11-'A. Villkorad återbäring'!I17</f>
        <v>0</v>
      </c>
      <c r="G11" s="372" t="s">
        <v>309</v>
      </c>
    </row>
    <row r="12" spans="1:14" ht="27" thickTop="1" thickBot="1">
      <c r="A12" s="185" t="s">
        <v>82</v>
      </c>
      <c r="B12" s="155"/>
      <c r="C12" s="269">
        <f>'B-G. Finansiella risker'!I65</f>
        <v>0</v>
      </c>
      <c r="D12" s="269">
        <f t="shared" si="0"/>
        <v>0</v>
      </c>
      <c r="E12" s="268">
        <f>MAX(0,D12-'A. Villkorad återbäring'!I18)</f>
        <v>0</v>
      </c>
      <c r="G12" s="322"/>
      <c r="H12" s="388" t="s">
        <v>305</v>
      </c>
      <c r="I12" s="389" t="s">
        <v>46</v>
      </c>
      <c r="J12" s="389" t="s">
        <v>47</v>
      </c>
      <c r="K12" s="390" t="s">
        <v>306</v>
      </c>
      <c r="L12" s="385" t="s">
        <v>278</v>
      </c>
      <c r="M12" s="139"/>
      <c r="N12"/>
    </row>
    <row r="13" spans="1:14">
      <c r="A13" s="185" t="s">
        <v>83</v>
      </c>
      <c r="B13" s="155"/>
      <c r="C13" s="269">
        <f>'B-G. Finansiella risker'!I66</f>
        <v>0</v>
      </c>
      <c r="D13" s="269">
        <f t="shared" si="0"/>
        <v>0</v>
      </c>
      <c r="E13" s="268">
        <f>MAX(0,D13-'A. Villkorad återbäring'!I19)</f>
        <v>0</v>
      </c>
      <c r="G13" s="327" t="s">
        <v>223</v>
      </c>
      <c r="H13" s="320">
        <v>1</v>
      </c>
      <c r="I13" s="309">
        <v>0.5</v>
      </c>
      <c r="J13" s="309">
        <v>0.5</v>
      </c>
      <c r="K13" s="309">
        <v>0.5</v>
      </c>
      <c r="L13" s="313">
        <v>0.5</v>
      </c>
      <c r="M13" s="139"/>
      <c r="N13"/>
    </row>
    <row r="14" spans="1:14">
      <c r="A14" s="185" t="s">
        <v>84</v>
      </c>
      <c r="B14" s="155"/>
      <c r="C14" s="269">
        <f>'B-G. Finansiella risker'!I67</f>
        <v>0</v>
      </c>
      <c r="D14" s="269">
        <f t="shared" si="0"/>
        <v>0</v>
      </c>
      <c r="E14" s="268">
        <f>MAX(0,D14-'A. Villkorad återbäring'!I20)</f>
        <v>0</v>
      </c>
      <c r="G14" s="387" t="s">
        <v>46</v>
      </c>
      <c r="H14" s="320">
        <f>I13</f>
        <v>0.5</v>
      </c>
      <c r="I14" s="309">
        <v>1</v>
      </c>
      <c r="J14" s="309">
        <v>0.25</v>
      </c>
      <c r="K14" s="309">
        <v>0.25</v>
      </c>
      <c r="L14" s="313">
        <v>0.25</v>
      </c>
      <c r="M14" s="139"/>
      <c r="N14"/>
    </row>
    <row r="15" spans="1:14">
      <c r="A15" s="185" t="s">
        <v>85</v>
      </c>
      <c r="B15" s="155"/>
      <c r="C15" s="269">
        <f>'B-G. Finansiella risker'!I129</f>
        <v>0</v>
      </c>
      <c r="D15" s="269">
        <f>$C$36*C15</f>
        <v>0</v>
      </c>
      <c r="E15" s="268">
        <f>MAX(0,D15-'A. Villkorad återbäring'!I21)</f>
        <v>0</v>
      </c>
      <c r="G15" s="387" t="s">
        <v>47</v>
      </c>
      <c r="H15" s="320">
        <f>J13</f>
        <v>0.5</v>
      </c>
      <c r="I15" s="309">
        <f>J14</f>
        <v>0.25</v>
      </c>
      <c r="J15" s="309">
        <v>1</v>
      </c>
      <c r="K15" s="309">
        <v>0.25</v>
      </c>
      <c r="L15" s="313">
        <v>0.25</v>
      </c>
      <c r="M15" s="139"/>
      <c r="N15"/>
    </row>
    <row r="16" spans="1:14">
      <c r="A16" s="326" t="s">
        <v>311</v>
      </c>
      <c r="B16" s="155"/>
      <c r="C16" s="269">
        <f>SUM(C27:C30)</f>
        <v>0</v>
      </c>
      <c r="D16" s="269">
        <f t="shared" si="0"/>
        <v>0</v>
      </c>
      <c r="E16" s="268">
        <f>SUM(E7:E14)</f>
        <v>0</v>
      </c>
      <c r="G16" s="387" t="s">
        <v>48</v>
      </c>
      <c r="H16" s="320">
        <f>K13</f>
        <v>0.5</v>
      </c>
      <c r="I16" s="309">
        <f>K14</f>
        <v>0.25</v>
      </c>
      <c r="J16" s="309">
        <f>K15</f>
        <v>0.25</v>
      </c>
      <c r="K16" s="309">
        <v>1</v>
      </c>
      <c r="L16" s="313">
        <v>0.5</v>
      </c>
      <c r="M16" s="139"/>
      <c r="N16"/>
    </row>
    <row r="17" spans="1:14" ht="26.25" thickBot="1">
      <c r="A17" s="185" t="s">
        <v>86</v>
      </c>
      <c r="B17" s="155"/>
      <c r="C17" s="269">
        <f>'B-G. Finansiella risker'!I136</f>
        <v>0</v>
      </c>
      <c r="D17" s="269">
        <f t="shared" si="0"/>
        <v>0</v>
      </c>
      <c r="E17" s="268">
        <f>MAX(0,D17-'A. Villkorad återbäring'!I22)</f>
        <v>0</v>
      </c>
      <c r="G17" s="384" t="s">
        <v>278</v>
      </c>
      <c r="H17" s="321">
        <f>L13</f>
        <v>0.5</v>
      </c>
      <c r="I17" s="315">
        <f>L14</f>
        <v>0.25</v>
      </c>
      <c r="J17" s="315">
        <f>L15</f>
        <v>0.25</v>
      </c>
      <c r="K17" s="315">
        <f>L16</f>
        <v>0.5</v>
      </c>
      <c r="L17" s="308">
        <v>1</v>
      </c>
      <c r="M17" s="139"/>
      <c r="N17"/>
    </row>
    <row r="18" spans="1:14">
      <c r="A18" s="185" t="s">
        <v>87</v>
      </c>
      <c r="B18" s="155"/>
      <c r="C18" s="269">
        <f>'B-G. Finansiella risker'!I160</f>
        <v>0</v>
      </c>
      <c r="D18" s="269">
        <f t="shared" si="0"/>
        <v>0</v>
      </c>
      <c r="E18" s="268">
        <f>MAX(0,D18-'A. Villkorad återbäring'!I23)</f>
        <v>0</v>
      </c>
      <c r="G18" s="139"/>
      <c r="H18" s="139"/>
      <c r="I18" s="139"/>
      <c r="M18" s="139"/>
      <c r="N18"/>
    </row>
    <row r="19" spans="1:14" ht="13.5" thickBot="1">
      <c r="A19" s="185" t="s">
        <v>88</v>
      </c>
      <c r="B19" s="155"/>
      <c r="C19" s="269">
        <f>'B-G. Finansiella risker'!I167</f>
        <v>0</v>
      </c>
      <c r="D19" s="269">
        <f t="shared" si="0"/>
        <v>0</v>
      </c>
      <c r="E19" s="268">
        <f>MAX(0,D19-'A. Villkorad återbäring'!I24)</f>
        <v>0</v>
      </c>
      <c r="F19" s="159"/>
      <c r="G19" s="373" t="s">
        <v>308</v>
      </c>
      <c r="H19" s="139"/>
      <c r="I19" s="139"/>
    </row>
    <row r="20" spans="1:14" ht="27" customHeight="1" thickBot="1">
      <c r="A20" s="326" t="s">
        <v>105</v>
      </c>
      <c r="B20" s="155"/>
      <c r="C20" s="269">
        <f>'H. Driftskostnadsrisk'!I16</f>
        <v>0</v>
      </c>
      <c r="D20" s="269">
        <f t="shared" si="0"/>
        <v>0</v>
      </c>
      <c r="E20" s="268">
        <f>MAX(0,D20-'A. Villkorad återbäring'!I25)</f>
        <v>0</v>
      </c>
      <c r="G20" s="325"/>
      <c r="H20" s="311" t="s">
        <v>209</v>
      </c>
      <c r="I20" s="392" t="s">
        <v>307</v>
      </c>
    </row>
    <row r="21" spans="1:14" ht="13.5" thickTop="1">
      <c r="A21" s="185" t="s">
        <v>89</v>
      </c>
      <c r="B21" s="155"/>
      <c r="C21" s="269">
        <f>'I. Försäkringsrisker, trad förs'!I20+'J. Försäkringsrisker, fondförs'!I20</f>
        <v>0</v>
      </c>
      <c r="D21" s="269">
        <f t="shared" si="0"/>
        <v>0</v>
      </c>
      <c r="E21" s="268">
        <f>MAX(0,D21-'A. Villkorad återbäring'!I26)</f>
        <v>0</v>
      </c>
      <c r="G21" s="323" t="s">
        <v>209</v>
      </c>
      <c r="H21" s="316">
        <v>1</v>
      </c>
      <c r="I21" s="324">
        <v>0.25</v>
      </c>
    </row>
    <row r="22" spans="1:14" ht="13.5" thickBot="1">
      <c r="A22" s="185" t="s">
        <v>90</v>
      </c>
      <c r="B22" s="155"/>
      <c r="C22" s="269">
        <f>'I. Försäkringsrisker, trad förs'!I25+'J. Försäkringsrisker, fondförs'!I25</f>
        <v>0</v>
      </c>
      <c r="D22" s="269">
        <f t="shared" si="0"/>
        <v>0</v>
      </c>
      <c r="E22" s="268">
        <f>MAX(0,D22-'A. Villkorad återbäring'!I27)</f>
        <v>0</v>
      </c>
      <c r="G22" s="391" t="s">
        <v>307</v>
      </c>
      <c r="H22" s="315">
        <v>0.25</v>
      </c>
      <c r="I22" s="308">
        <v>1</v>
      </c>
    </row>
    <row r="23" spans="1:14">
      <c r="A23" s="185" t="s">
        <v>91</v>
      </c>
      <c r="B23" s="155"/>
      <c r="C23" s="269">
        <f>'I. Försäkringsrisker, trad förs'!I32</f>
        <v>0</v>
      </c>
      <c r="D23" s="269">
        <f t="shared" si="0"/>
        <v>0</v>
      </c>
      <c r="E23" s="268">
        <f>MAX(0,D23-'A. Villkorad återbäring'!I28)</f>
        <v>0</v>
      </c>
      <c r="G23" s="139"/>
      <c r="H23" s="139"/>
      <c r="I23" s="139"/>
    </row>
    <row r="24" spans="1:14">
      <c r="A24" s="326" t="s">
        <v>278</v>
      </c>
      <c r="B24" s="155"/>
      <c r="C24" s="269">
        <f>'J. Försäkringsrisker, fondförs'!I30</f>
        <v>0</v>
      </c>
      <c r="D24" s="269">
        <f t="shared" si="0"/>
        <v>0</v>
      </c>
      <c r="E24" s="268">
        <f>MAX(0,D24-'A. Villkorad återbäring'!I29)</f>
        <v>0</v>
      </c>
      <c r="G24" s="139"/>
      <c r="H24" s="139"/>
      <c r="I24" s="139"/>
    </row>
    <row r="25" spans="1:14" ht="10.5" customHeight="1">
      <c r="A25" s="143"/>
      <c r="B25" s="27"/>
      <c r="C25" s="160"/>
      <c r="D25" s="29"/>
      <c r="E25" s="161"/>
      <c r="G25" s="139"/>
      <c r="H25" s="139"/>
      <c r="I25" s="139"/>
    </row>
    <row r="26" spans="1:14">
      <c r="A26" s="186" t="s">
        <v>312</v>
      </c>
      <c r="B26" s="22"/>
      <c r="C26" s="29"/>
      <c r="D26" s="164"/>
      <c r="E26" s="163"/>
      <c r="G26" s="139"/>
      <c r="H26" s="139"/>
      <c r="I26" s="139"/>
    </row>
    <row r="27" spans="1:14">
      <c r="A27" s="185" t="s">
        <v>107</v>
      </c>
      <c r="B27" s="155"/>
      <c r="C27" s="269">
        <f>C7+C11</f>
        <v>0</v>
      </c>
      <c r="D27" s="29"/>
      <c r="E27" s="161"/>
      <c r="G27" s="139"/>
      <c r="H27" s="139"/>
      <c r="I27" s="139"/>
    </row>
    <row r="28" spans="1:14">
      <c r="A28" s="185" t="s">
        <v>108</v>
      </c>
      <c r="B28" s="155"/>
      <c r="C28" s="269">
        <f>C8+C12</f>
        <v>0</v>
      </c>
      <c r="D28" s="29"/>
      <c r="E28" s="163"/>
    </row>
    <row r="29" spans="1:14">
      <c r="A29" s="185" t="s">
        <v>109</v>
      </c>
      <c r="B29" s="155"/>
      <c r="C29" s="269">
        <f>C9+C13</f>
        <v>0</v>
      </c>
      <c r="D29" s="29"/>
      <c r="E29" s="161"/>
    </row>
    <row r="30" spans="1:14">
      <c r="A30" s="185" t="s">
        <v>110</v>
      </c>
      <c r="B30" s="155"/>
      <c r="C30" s="269">
        <f>C10+C14</f>
        <v>0</v>
      </c>
      <c r="D30" s="29"/>
      <c r="E30" s="161"/>
    </row>
    <row r="31" spans="1:14">
      <c r="A31" s="143"/>
      <c r="B31" s="29"/>
      <c r="C31" s="250"/>
      <c r="D31" s="29"/>
      <c r="E31" s="161"/>
    </row>
    <row r="32" spans="1:14">
      <c r="A32" s="187" t="s">
        <v>300</v>
      </c>
      <c r="B32" s="162"/>
      <c r="C32" s="269">
        <f>SUM(C15:C24)</f>
        <v>0</v>
      </c>
      <c r="D32" s="29"/>
      <c r="E32" s="161"/>
      <c r="F32" s="153"/>
    </row>
    <row r="33" spans="1:14">
      <c r="A33" s="187" t="s">
        <v>301</v>
      </c>
      <c r="B33" s="162"/>
      <c r="C33" s="269">
        <f t="array" ref="C33">SQRT(MMULT(MMULT(TRANSPOSE(C15:C19),H5:L9),C15:C19))</f>
        <v>0</v>
      </c>
      <c r="D33" s="29"/>
      <c r="E33" s="161"/>
      <c r="F33" s="153"/>
    </row>
    <row r="34" spans="1:14">
      <c r="A34" s="187" t="s">
        <v>302</v>
      </c>
      <c r="B34" s="162"/>
      <c r="C34" s="269">
        <f t="array" ref="C34">SQRT(MMULT(MMULT(TRANSPOSE(C20:C24),H13:L17),C20:C24))</f>
        <v>0</v>
      </c>
      <c r="D34" s="29"/>
      <c r="E34" s="161"/>
      <c r="F34" s="153"/>
    </row>
    <row r="35" spans="1:14">
      <c r="A35" s="187" t="s">
        <v>303</v>
      </c>
      <c r="B35" s="162"/>
      <c r="C35" s="269">
        <f>SQRT(SUMSQ(C33:C34)+2*I21*C33*C34)</f>
        <v>0</v>
      </c>
      <c r="D35" s="29"/>
      <c r="E35" s="161"/>
    </row>
    <row r="36" spans="1:14">
      <c r="A36" s="187" t="s">
        <v>111</v>
      </c>
      <c r="B36" s="162"/>
      <c r="C36" s="270">
        <f>IF(C32=0,0,C35/C32)</f>
        <v>0</v>
      </c>
      <c r="D36" s="165"/>
      <c r="E36" s="166"/>
    </row>
    <row r="37" spans="1:14">
      <c r="A37" s="143"/>
      <c r="B37" s="29"/>
      <c r="C37" s="29"/>
      <c r="D37" s="29"/>
      <c r="E37" s="161"/>
    </row>
    <row r="38" spans="1:14" ht="18">
      <c r="A38" s="184"/>
      <c r="B38" s="167"/>
      <c r="C38" s="155"/>
      <c r="D38" s="168"/>
      <c r="E38" s="152" t="s">
        <v>18</v>
      </c>
    </row>
    <row r="39" spans="1:14">
      <c r="A39" s="158" t="s">
        <v>304</v>
      </c>
      <c r="B39" s="28"/>
      <c r="C39" s="155"/>
      <c r="D39" s="169"/>
      <c r="E39" s="271">
        <f>SUM(E15:E24)+MAX(0,SUM('A. Villkorad återbäring'!I13:I29)-'A. Villkorad återbäring'!I31)</f>
        <v>0</v>
      </c>
    </row>
    <row r="40" spans="1:14">
      <c r="A40" s="157" t="s">
        <v>112</v>
      </c>
      <c r="B40" s="170"/>
      <c r="C40" s="155"/>
      <c r="D40" s="171"/>
      <c r="E40" s="272">
        <f>'B-G. Finansiella risker'!I15+'B-G. Finansiella risker'!I16+'B-G. Finansiella risker'!I17</f>
        <v>0</v>
      </c>
    </row>
    <row r="41" spans="1:14">
      <c r="A41" s="158" t="s">
        <v>113</v>
      </c>
      <c r="B41" s="124"/>
      <c r="C41" s="155"/>
      <c r="D41" s="172"/>
      <c r="E41" s="251">
        <f>E40-E39</f>
        <v>0</v>
      </c>
    </row>
    <row r="42" spans="1:14">
      <c r="A42" s="138"/>
      <c r="B42" s="21"/>
      <c r="C42" s="33"/>
      <c r="D42" s="21"/>
      <c r="E42" s="163"/>
    </row>
    <row r="43" spans="1:14" ht="15">
      <c r="A43" s="154" t="s">
        <v>114</v>
      </c>
      <c r="B43" s="173"/>
      <c r="C43" s="155"/>
      <c r="D43" s="32"/>
      <c r="E43" s="273" t="str">
        <f>IF(E41&lt;0,"RÖTT LJUS","INTE RÖTT LJUS")</f>
        <v>INTE RÖTT LJUS</v>
      </c>
    </row>
    <row r="44" spans="1:14" ht="13.5" thickBot="1">
      <c r="A44" s="188"/>
      <c r="B44" s="174"/>
      <c r="C44" s="174"/>
      <c r="D44" s="174"/>
      <c r="E44" s="175"/>
      <c r="G44" s="139"/>
      <c r="H44" s="139"/>
      <c r="I44" s="139"/>
      <c r="J44" s="139"/>
      <c r="K44" s="139"/>
      <c r="L44" s="139"/>
    </row>
    <row r="45" spans="1:14" s="139" customFormat="1" ht="14.25" customHeight="1">
      <c r="A45" s="140"/>
      <c r="B45" s="176"/>
      <c r="C45" s="176"/>
      <c r="D45" s="176"/>
      <c r="E45" s="176"/>
      <c r="G45" s="153"/>
      <c r="H45" s="153"/>
      <c r="I45" s="153"/>
      <c r="J45" s="153"/>
      <c r="K45" s="153"/>
      <c r="L45" s="153"/>
    </row>
    <row r="46" spans="1:14" s="153" customFormat="1">
      <c r="N46" s="177"/>
    </row>
    <row r="47" spans="1:14" s="153" customFormat="1">
      <c r="G47"/>
      <c r="H47"/>
      <c r="I47"/>
      <c r="J47"/>
      <c r="K47"/>
      <c r="L47"/>
      <c r="N47" s="177"/>
    </row>
    <row r="48" spans="1:14">
      <c r="N48" s="177"/>
    </row>
    <row r="49" ht="76.5" customHeight="1"/>
    <row r="62" ht="39.75" customHeight="1"/>
    <row r="65" ht="24" customHeight="1"/>
    <row r="66" ht="68.25" customHeight="1"/>
  </sheetData>
  <phoneticPr fontId="0" type="noConversion"/>
  <conditionalFormatting sqref="E41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ageMargins left="0.75" right="0.75" top="1" bottom="1" header="0.5" footer="0.5"/>
  <pageSetup paperSize="9" scale="83" orientation="landscape" horizontalDpi="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7</vt:i4>
      </vt:variant>
      <vt:variant>
        <vt:lpstr>Namngivna områden</vt:lpstr>
      </vt:variant>
      <vt:variant>
        <vt:i4>5</vt:i4>
      </vt:variant>
    </vt:vector>
  </HeadingPairs>
  <TitlesOfParts>
    <vt:vector size="12" baseType="lpstr">
      <vt:lpstr>Försättsblad</vt:lpstr>
      <vt:lpstr>A. Villkorad återbäring</vt:lpstr>
      <vt:lpstr>B-G. Finansiella risker</vt:lpstr>
      <vt:lpstr>H. Driftskostnadsrisk</vt:lpstr>
      <vt:lpstr>I. Försäkringsrisker, trad förs</vt:lpstr>
      <vt:lpstr>J. Försäkringsrisker, fondförs</vt:lpstr>
      <vt:lpstr>Totalbehov</vt:lpstr>
      <vt:lpstr>'A. Villkorad återbäring'!Utskriftsområde</vt:lpstr>
      <vt:lpstr>'B-G. Finansiella risker'!Utskriftsområde</vt:lpstr>
      <vt:lpstr>Försättsblad!Utskriftsområde</vt:lpstr>
      <vt:lpstr>'I. Försäkringsrisker, trad förs'!Utskriftsområde</vt:lpstr>
      <vt:lpstr>'B-G. Finansiella risker'!Utskriftsrubriker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2016-10-19T07:31:07Z</dcterms:created>
  <dcterms:modified xsi:type="dcterms:W3CDTF">2016-11-07T10:00:46Z</dcterms:modified>
</cp:coreProperties>
</file>