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chartsheets/sheet3.xml" ContentType="application/vnd.openxmlformats-officedocument.spreadsheetml.chartsheet+xml"/>
  <Override PartName="/xl/worksheets/sheet4.xml" ContentType="application/vnd.openxmlformats-officedocument.spreadsheetml.worksheet+xml"/>
  <Override PartName="/xl/chartsheets/sheet4.xml" ContentType="application/vnd.openxmlformats-officedocument.spreadsheetml.chartsheet+xml"/>
  <Override PartName="/xl/worksheets/sheet5.xml" ContentType="application/vnd.openxmlformats-officedocument.spreadsheetml.worksheet+xml"/>
  <Override PartName="/xl/chartsheets/sheet5.xml" ContentType="application/vnd.openxmlformats-officedocument.spreadsheetml.chartsheet+xml"/>
  <Override PartName="/xl/worksheets/sheet6.xml" ContentType="application/vnd.openxmlformats-officedocument.spreadsheetml.worksheet+xml"/>
  <Override PartName="/xl/chartsheets/sheet6.xml" ContentType="application/vnd.openxmlformats-officedocument.spreadsheetml.chartsheet+xml"/>
  <Override PartName="/xl/worksheets/sheet7.xml" ContentType="application/vnd.openxmlformats-officedocument.spreadsheetml.worksheet+xml"/>
  <Override PartName="/xl/chartsheets/sheet7.xml" ContentType="application/vnd.openxmlformats-officedocument.spreadsheetml.chart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worksheets/sheet18.xml" ContentType="application/vnd.openxmlformats-officedocument.spreadsheetml.worksheet+xml"/>
  <Override PartName="/xl/chartsheets/sheet16.xml" ContentType="application/vnd.openxmlformats-officedocument.spreadsheetml.chartsheet+xml"/>
  <Override PartName="/xl/worksheets/sheet19.xml" ContentType="application/vnd.openxmlformats-officedocument.spreadsheetml.worksheet+xml"/>
  <Override PartName="/xl/chartsheets/sheet17.xml" ContentType="application/vnd.openxmlformats-officedocument.spreadsheetml.chartsheet+xml"/>
  <Override PartName="/xl/worksheets/sheet20.xml" ContentType="application/vnd.openxmlformats-officedocument.spreadsheetml.worksheet+xml"/>
  <Override PartName="/xl/chartsheets/sheet18.xml" ContentType="application/vnd.openxmlformats-officedocument.spreadsheetml.chartsheet+xml"/>
  <Override PartName="/xl/worksheets/sheet21.xml" ContentType="application/vnd.openxmlformats-officedocument.spreadsheetml.worksheet+xml"/>
  <Override PartName="/xl/chartsheets/sheet19.xml" ContentType="application/vnd.openxmlformats-officedocument.spreadsheetml.chartsheet+xml"/>
  <Override PartName="/xl/worksheets/sheet22.xml" ContentType="application/vnd.openxmlformats-officedocument.spreadsheetml.worksheet+xml"/>
  <Override PartName="/xl/chartsheets/sheet20.xml" ContentType="application/vnd.openxmlformats-officedocument.spreadsheetml.chartsheet+xml"/>
  <Override PartName="/xl/worksheets/sheet23.xml" ContentType="application/vnd.openxmlformats-officedocument.spreadsheetml.worksheet+xml"/>
  <Override PartName="/xl/chartsheets/sheet21.xml" ContentType="application/vnd.openxmlformats-officedocument.spreadsheetml.chartsheet+xml"/>
  <Override PartName="/xl/worksheets/sheet24.xml" ContentType="application/vnd.openxmlformats-officedocument.spreadsheetml.worksheet+xml"/>
  <Override PartName="/xl/chartsheets/sheet22.xml" ContentType="application/vnd.openxmlformats-officedocument.spreadsheetml.chartsheet+xml"/>
  <Override PartName="/xl/worksheets/sheet25.xml" ContentType="application/vnd.openxmlformats-officedocument.spreadsheetml.worksheet+xml"/>
  <Override PartName="/xl/chartsheets/sheet23.xml" ContentType="application/vnd.openxmlformats-officedocument.spreadsheetml.chartsheet+xml"/>
  <Override PartName="/xl/worksheets/sheet26.xml" ContentType="application/vnd.openxmlformats-officedocument.spreadsheetml.worksheet+xml"/>
  <Override PartName="/xl/chartsheets/sheet24.xml" ContentType="application/vnd.openxmlformats-officedocument.spreadsheetml.chartsheet+xml"/>
  <Override PartName="/xl/worksheets/sheet27.xml" ContentType="application/vnd.openxmlformats-officedocument.spreadsheetml.worksheet+xml"/>
  <Override PartName="/xl/chartsheets/sheet25.xml" ContentType="application/vnd.openxmlformats-officedocument.spreadsheetml.chartsheet+xml"/>
  <Override PartName="/xl/worksheets/sheet28.xml" ContentType="application/vnd.openxmlformats-officedocument.spreadsheetml.worksheet+xml"/>
  <Override PartName="/xl/chartsheets/sheet26.xml" ContentType="application/vnd.openxmlformats-officedocument.spreadsheetml.chartsheet+xml"/>
  <Override PartName="/xl/worksheets/sheet29.xml" ContentType="application/vnd.openxmlformats-officedocument.spreadsheetml.worksheet+xml"/>
  <Override PartName="/xl/chartsheets/sheet27.xml" ContentType="application/vnd.openxmlformats-officedocument.spreadsheetml.chartsheet+xml"/>
  <Override PartName="/xl/worksheets/sheet30.xml" ContentType="application/vnd.openxmlformats-officedocument.spreadsheetml.worksheet+xml"/>
  <Override PartName="/xl/chartsheets/sheet28.xml" ContentType="application/vnd.openxmlformats-officedocument.spreadsheetml.chartsheet+xml"/>
  <Override PartName="/xl/worksheets/sheet31.xml" ContentType="application/vnd.openxmlformats-officedocument.spreadsheetml.worksheet+xml"/>
  <Override PartName="/xl/chartsheets/sheet29.xml" ContentType="application/vnd.openxmlformats-officedocument.spreadsheetml.chartsheet+xml"/>
  <Override PartName="/xl/worksheets/sheet32.xml" ContentType="application/vnd.openxmlformats-officedocument.spreadsheetml.worksheet+xml"/>
  <Override PartName="/xl/chartsheets/sheet30.xml" ContentType="application/vnd.openxmlformats-officedocument.spreadsheetml.chartsheet+xml"/>
  <Override PartName="/xl/worksheets/sheet33.xml" ContentType="application/vnd.openxmlformats-officedocument.spreadsheetml.worksheet+xml"/>
  <Override PartName="/xl/chartsheets/sheet31.xml" ContentType="application/vnd.openxmlformats-officedocument.spreadsheetml.chartsheet+xml"/>
  <Override PartName="/xl/worksheets/sheet34.xml" ContentType="application/vnd.openxmlformats-officedocument.spreadsheetml.worksheet+xml"/>
  <Override PartName="/xl/chartsheets/sheet32.xml" ContentType="application/vnd.openxmlformats-officedocument.spreadsheetml.chartsheet+xml"/>
  <Override PartName="/xl/worksheets/sheet35.xml" ContentType="application/vnd.openxmlformats-officedocument.spreadsheetml.worksheet+xml"/>
  <Override PartName="/xl/chartsheets/sheet33.xml" ContentType="application/vnd.openxmlformats-officedocument.spreadsheetml.chartsheet+xml"/>
  <Override PartName="/xl/worksheets/sheet36.xml" ContentType="application/vnd.openxmlformats-officedocument.spreadsheetml.worksheet+xml"/>
  <Override PartName="/xl/chartsheets/sheet34.xml" ContentType="application/vnd.openxmlformats-officedocument.spreadsheetml.chartsheet+xml"/>
  <Override PartName="/xl/worksheets/sheet37.xml" ContentType="application/vnd.openxmlformats-officedocument.spreadsheetml.worksheet+xml"/>
  <Override PartName="/xl/chartsheets/sheet35.xml" ContentType="application/vnd.openxmlformats-officedocument.spreadsheetml.chartsheet+xml"/>
  <Override PartName="/xl/worksheets/sheet38.xml" ContentType="application/vnd.openxmlformats-officedocument.spreadsheetml.worksheet+xml"/>
  <Override PartName="/xl/chartsheets/sheet36.xml" ContentType="application/vnd.openxmlformats-officedocument.spreadsheetml.chartsheet+xml"/>
  <Override PartName="/xl/worksheets/sheet39.xml" ContentType="application/vnd.openxmlformats-officedocument.spreadsheetml.worksheet+xml"/>
  <Override PartName="/xl/chartsheets/sheet37.xml" ContentType="application/vnd.openxmlformats-officedocument.spreadsheetml.chartsheet+xml"/>
  <Override PartName="/xl/worksheets/sheet40.xml" ContentType="application/vnd.openxmlformats-officedocument.spreadsheetml.worksheet+xml"/>
  <Override PartName="/xl/chartsheets/sheet38.xml" ContentType="application/vnd.openxmlformats-officedocument.spreadsheetml.chartsheet+xml"/>
  <Override PartName="/xl/worksheets/sheet41.xml" ContentType="application/vnd.openxmlformats-officedocument.spreadsheetml.worksheet+xml"/>
  <Override PartName="/xl/chartsheets/sheet39.xml" ContentType="application/vnd.openxmlformats-officedocument.spreadsheetml.chartsheet+xml"/>
  <Override PartName="/xl/worksheets/sheet42.xml" ContentType="application/vnd.openxmlformats-officedocument.spreadsheetml.worksheet+xml"/>
  <Override PartName="/xl/chartsheets/sheet40.xml" ContentType="application/vnd.openxmlformats-officedocument.spreadsheetml.chartsheet+xml"/>
  <Override PartName="/xl/worksheets/sheet43.xml" ContentType="application/vnd.openxmlformats-officedocument.spreadsheetml.worksheet+xml"/>
  <Override PartName="/xl/chartsheets/sheet41.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9.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30.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1.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3.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4.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5.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drawings/drawing36.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drawings/drawing37.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xl/drawings/drawing38.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theme/themeOverride37.xml" ContentType="application/vnd.openxmlformats-officedocument.themeOverride+xml"/>
  <Override PartName="/xl/drawings/drawing39.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theme/themeOverride38.xml" ContentType="application/vnd.openxmlformats-officedocument.themeOverride+xml"/>
  <Override PartName="/xl/drawings/drawing40.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theme/themeOverride39.xml" ContentType="application/vnd.openxmlformats-officedocument.themeOverride+xml"/>
  <Override PartName="/xl/drawings/drawing41.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theme/themeOverride40.xml" ContentType="application/vnd.openxmlformats-officedocument.themeOverride+xml"/>
  <Override PartName="/xl/drawings/drawing42.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theme/themeOverride41.xml" ContentType="application/vnd.openxmlformats-officedocument.themeOverride+xml"/>
  <Override PartName="/xl/drawings/drawing43.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theme/themeOverride4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E4E4950A-BBBC-498D-9425-F958176285AC}" xr6:coauthVersionLast="47" xr6:coauthVersionMax="47" xr10:uidLastSave="{00000000-0000-0000-0000-000000000000}"/>
  <bookViews>
    <workbookView xWindow="-120" yWindow="-120" windowWidth="29040" windowHeight="15840" tabRatio="916" xr2:uid="{00000000-000D-0000-FFFF-FFFF00000000}"/>
  </bookViews>
  <sheets>
    <sheet name="1." sheetId="32" r:id="rId1"/>
    <sheet name="D1." sheetId="111" r:id="rId2"/>
    <sheet name="2." sheetId="33" r:id="rId3"/>
    <sheet name="D2." sheetId="67" r:id="rId4"/>
    <sheet name="3." sheetId="3" r:id="rId5"/>
    <sheet name="D3." sheetId="68" r:id="rId6"/>
    <sheet name="4." sheetId="134" r:id="rId7"/>
    <sheet name="D4." sheetId="138" r:id="rId8"/>
    <sheet name="5." sheetId="34" r:id="rId9"/>
    <sheet name="D5." sheetId="69" r:id="rId10"/>
    <sheet name="6." sheetId="136" r:id="rId11"/>
    <sheet name="D6." sheetId="139" r:id="rId12"/>
    <sheet name="7." sheetId="35" r:id="rId13"/>
    <sheet name="D7." sheetId="112" r:id="rId14"/>
    <sheet name="8" sheetId="121" r:id="rId15"/>
    <sheet name="D8." sheetId="120" r:id="rId16"/>
    <sheet name="9." sheetId="37" r:id="rId17"/>
    <sheet name="D9." sheetId="73" r:id="rId18"/>
    <sheet name="10" sheetId="140" r:id="rId19"/>
    <sheet name="D10." sheetId="141" r:id="rId20"/>
    <sheet name="11." sheetId="38" r:id="rId21"/>
    <sheet name="D11." sheetId="74" r:id="rId22"/>
    <sheet name="12." sheetId="39" r:id="rId23"/>
    <sheet name="D12." sheetId="75" r:id="rId24"/>
    <sheet name="13." sheetId="63" r:id="rId25"/>
    <sheet name="D13." sheetId="76" r:id="rId26"/>
    <sheet name="14." sheetId="64" r:id="rId27"/>
    <sheet name="D14." sheetId="77" r:id="rId28"/>
    <sheet name="15." sheetId="40" r:id="rId29"/>
    <sheet name="D15." sheetId="99" r:id="rId30"/>
    <sheet name="16." sheetId="142" r:id="rId31"/>
    <sheet name="D16." sheetId="143" r:id="rId32"/>
    <sheet name="17." sheetId="129" r:id="rId33"/>
    <sheet name="D17." sheetId="133" r:id="rId34"/>
    <sheet name="18." sheetId="43" r:id="rId35"/>
    <sheet name="D18." sheetId="81" r:id="rId36"/>
    <sheet name="19." sheetId="44" r:id="rId37"/>
    <sheet name="D19." sheetId="82" r:id="rId38"/>
    <sheet name="20." sheetId="45" r:id="rId39"/>
    <sheet name="D20." sheetId="83" r:id="rId40"/>
    <sheet name="21." sheetId="46" r:id="rId41"/>
    <sheet name="D21." sheetId="84" r:id="rId42"/>
    <sheet name="22." sheetId="144" r:id="rId43"/>
    <sheet name="D22." sheetId="147" r:id="rId44"/>
    <sheet name="23." sheetId="48" r:id="rId45"/>
    <sheet name="D23." sheetId="86" r:id="rId46"/>
    <sheet name="24." sheetId="47" r:id="rId47"/>
    <sheet name="D24." sheetId="85" r:id="rId48"/>
    <sheet name="25." sheetId="49" r:id="rId49"/>
    <sheet name="D25." sheetId="87" r:id="rId50"/>
    <sheet name="26." sheetId="145" r:id="rId51"/>
    <sheet name="D26." sheetId="146" r:id="rId52"/>
    <sheet name="27." sheetId="50" r:id="rId53"/>
    <sheet name="D27." sheetId="88" r:id="rId54"/>
    <sheet name="28." sheetId="51" r:id="rId55"/>
    <sheet name="D28." sheetId="89" r:id="rId56"/>
    <sheet name="29." sheetId="52" r:id="rId57"/>
    <sheet name="D29." sheetId="90" r:id="rId58"/>
    <sheet name="30." sheetId="148" r:id="rId59"/>
    <sheet name="D30." sheetId="149" r:id="rId60"/>
    <sheet name="31." sheetId="53" r:id="rId61"/>
    <sheet name="D31." sheetId="91" r:id="rId62"/>
    <sheet name="32." sheetId="131" r:id="rId63"/>
    <sheet name="D32." sheetId="132" r:id="rId64"/>
    <sheet name="33." sheetId="54" r:id="rId65"/>
    <sheet name="D33." sheetId="92" r:id="rId66"/>
    <sheet name="34." sheetId="57" r:id="rId67"/>
    <sheet name="D34." sheetId="93" r:id="rId68"/>
    <sheet name="35." sheetId="55" r:id="rId69"/>
    <sheet name="D35." sheetId="94" r:id="rId70"/>
    <sheet name="36." sheetId="150" r:id="rId71"/>
    <sheet name="D36." sheetId="151" r:id="rId72"/>
    <sheet name="37." sheetId="41" r:id="rId73"/>
    <sheet name="D37." sheetId="79" r:id="rId74"/>
    <sheet name="38." sheetId="56" r:id="rId75"/>
    <sheet name="D38." sheetId="95" r:id="rId76"/>
    <sheet name="39." sheetId="58" r:id="rId77"/>
    <sheet name="D39." sheetId="96" r:id="rId78"/>
    <sheet name="40." sheetId="152" r:id="rId79"/>
    <sheet name="D40." sheetId="153" r:id="rId80"/>
    <sheet name="41." sheetId="59" r:id="rId81"/>
    <sheet name="D41." sheetId="97" r:id="rId82"/>
    <sheet name="42." sheetId="60" r:id="rId83"/>
    <sheet name="D42." sheetId="98" r:id="rId84"/>
  </sheets>
  <externalReferences>
    <externalReference r:id="rId85"/>
  </externalReferences>
  <definedNames>
    <definedName name="_xlnm._FilterDatabase" localSheetId="16" hidden="1">'9.'!$B$7:$D$7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heetType">[1]Start!$T$6:$T$16</definedName>
    <definedName name="snl__8C020A66_CB52_4FC8_BE39_19E5570A9867_" localSheetId="66" hidden="1">'34.'!$F$4,'34.'!$F$7:$G$72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0" i="35" l="1"/>
  <c r="B39" i="35" l="1"/>
  <c r="B38" i="35"/>
  <c r="D36" i="35" l="1"/>
  <c r="C37" i="35"/>
  <c r="B37" i="35" s="1"/>
  <c r="C36" i="35"/>
  <c r="B36" i="35" s="1"/>
  <c r="D33" i="35" l="1"/>
  <c r="B34" i="35" l="1"/>
  <c r="B35" i="35"/>
  <c r="B18" i="63" l="1"/>
  <c r="B17" i="63" l="1"/>
  <c r="C33" i="35" l="1"/>
  <c r="B33" i="35" s="1"/>
  <c r="D32" i="35" l="1"/>
  <c r="C32" i="35"/>
  <c r="B32" i="35" l="1"/>
  <c r="B31" i="35"/>
  <c r="B30" i="35"/>
  <c r="B13" i="35" l="1"/>
  <c r="B14" i="35"/>
  <c r="B15" i="35"/>
  <c r="B16" i="35"/>
  <c r="B17" i="35"/>
  <c r="B18" i="35"/>
  <c r="B19" i="35"/>
  <c r="B20" i="35"/>
  <c r="B21" i="35"/>
  <c r="B22" i="35"/>
  <c r="B23" i="35"/>
  <c r="B24" i="35"/>
  <c r="B25" i="35"/>
  <c r="B26" i="35"/>
  <c r="B27" i="35"/>
  <c r="B28" i="35"/>
  <c r="B29" i="35"/>
  <c r="B12" i="35"/>
</calcChain>
</file>

<file path=xl/sharedStrings.xml><?xml version="1.0" encoding="utf-8"?>
<sst xmlns="http://schemas.openxmlformats.org/spreadsheetml/2006/main" count="489" uniqueCount="159">
  <si>
    <t>Rubrik:</t>
  </si>
  <si>
    <t>Enhet:</t>
  </si>
  <si>
    <t>Källor:</t>
  </si>
  <si>
    <t>Anm.</t>
  </si>
  <si>
    <t>Procent</t>
  </si>
  <si>
    <t>Svenska storbanker</t>
  </si>
  <si>
    <t>Nordiska storbanker</t>
  </si>
  <si>
    <t>EU-banker</t>
  </si>
  <si>
    <t>Storbanker</t>
  </si>
  <si>
    <t>FI.</t>
  </si>
  <si>
    <t>Andel</t>
  </si>
  <si>
    <t>Sparbanker</t>
  </si>
  <si>
    <t>Total</t>
  </si>
  <si>
    <t>Miljarder kronor</t>
  </si>
  <si>
    <t>Hushåll - Bolån</t>
  </si>
  <si>
    <t>Företag</t>
  </si>
  <si>
    <t>FI och SCB.</t>
  </si>
  <si>
    <t>Enbart svenska banker på gruppnivå.</t>
  </si>
  <si>
    <t>Räntenettomarginal</t>
  </si>
  <si>
    <t>Andel problemlån</t>
  </si>
  <si>
    <t>Index</t>
  </si>
  <si>
    <t>Avser all utlåning på gruppnivå.</t>
  </si>
  <si>
    <t>Totalt</t>
  </si>
  <si>
    <t>Provisionsnetto</t>
  </si>
  <si>
    <t>Avkastning på eget kapital</t>
  </si>
  <si>
    <t>Avkastning på eget kapital, glidande medelvärde</t>
  </si>
  <si>
    <t>K/I-kvot, glidande medelvärde</t>
  </si>
  <si>
    <t>K/I kvot</t>
  </si>
  <si>
    <t>Avser total global utlåning till allmänheten.</t>
  </si>
  <si>
    <t>Diagram 3: Svenska bankers totala utlåning till allmänheten</t>
  </si>
  <si>
    <t>Utländska banker</t>
  </si>
  <si>
    <t>Kvoterna är viktade genom summering av samtliga institut.</t>
  </si>
  <si>
    <t>Kvoten är viktad genom en summering av samtliga institut. Ett glidande medelvärde avser medelvärdet av de fyra senaste kvartalen. Den cykliska trenden beror på att många sparbanker får utdelningar från Swedbank under det första kvartalet varje år.</t>
  </si>
  <si>
    <t>Betalningsvolym (höger axel)</t>
  </si>
  <si>
    <t>Kvoterna är viktade genom summering av samtliga institut. Glidande medelvärde avser medelvärdet de fyra senaste kvartalen.</t>
  </si>
  <si>
    <t>Konsumtionskredit</t>
  </si>
  <si>
    <t>VP-banker</t>
  </si>
  <si>
    <t>Leasing</t>
  </si>
  <si>
    <t>Övriga</t>
  </si>
  <si>
    <t>SCB.</t>
  </si>
  <si>
    <t>Leasing 0,4 %</t>
  </si>
  <si>
    <t>Hushåll</t>
  </si>
  <si>
    <t>Hushåll - konsumtionskrediter</t>
  </si>
  <si>
    <t>Hushåll  - Konsumtionskrediter</t>
  </si>
  <si>
    <t>Hushåll - Konsumtionskrediter</t>
  </si>
  <si>
    <t>Andel (vänster axel), Miljarder kronor (höger axel)</t>
  </si>
  <si>
    <t xml:space="preserve"> </t>
  </si>
  <si>
    <t>VP-banker 0,7 %</t>
  </si>
  <si>
    <t>VP-Banker</t>
  </si>
  <si>
    <t>Leasingbolag</t>
  </si>
  <si>
    <t>Konsumentkredit</t>
  </si>
  <si>
    <t>Inlåning allmänhet</t>
  </si>
  <si>
    <t>Emitterade värdepapper</t>
  </si>
  <si>
    <t>FI, Eikon och EBA.</t>
  </si>
  <si>
    <t>Kvoterna avser viktade genomsnitt. Det glidande medelvärdet avser medelvärdet för de fyra senaste kvartalen.</t>
  </si>
  <si>
    <t>Övriga Banker</t>
  </si>
  <si>
    <t>Diagram 2: Aktuell fördelning av svenska bankers totala utlåning</t>
  </si>
  <si>
    <t>Diagram 5: Bankernas finansiering i form av inlåning och marknadsupplåning</t>
  </si>
  <si>
    <t>Diagram 1:  Marknadsandelar av total utlåning till allmänheten i Sverige.</t>
  </si>
  <si>
    <t>Bolånebanker</t>
  </si>
  <si>
    <t>Glidande medelvärde</t>
  </si>
  <si>
    <t>Avkastning på eget kapital (Exkl.Klarna)</t>
  </si>
  <si>
    <t>Exkl. Klarna</t>
  </si>
  <si>
    <t>FI och EBA.</t>
  </si>
  <si>
    <t xml:space="preserve">Värdepappersbanker </t>
  </si>
  <si>
    <t xml:space="preserve">Enbart svenska banker. </t>
  </si>
  <si>
    <t>Kvoterna är beräknade enligt EBAs metodhandbok för framtagning av jämförelsetal.</t>
  </si>
  <si>
    <t>Svenska storbanker, glidande medelvärde</t>
  </si>
  <si>
    <t>FI</t>
  </si>
  <si>
    <t>Enbart svenska banker</t>
  </si>
  <si>
    <t>Konsumtionskreditföretag</t>
  </si>
  <si>
    <t>Konsumtionskreditföretag, glidande medelvärde</t>
  </si>
  <si>
    <t>Konsumtionskreditföretag (Exkl. klarna))</t>
  </si>
  <si>
    <t>Andel problemlån, Samtliga banker</t>
  </si>
  <si>
    <t>Inkluderar även utländska bankers filialer och dotterbolag. Data för kvartal 4 2022.</t>
  </si>
  <si>
    <t>Storbanker 72,5 %</t>
  </si>
  <si>
    <t>Konsumtionskredit 3,7 %</t>
  </si>
  <si>
    <t>Bolånebanker 13,6 %</t>
  </si>
  <si>
    <t>Sparbanker 4,9 %</t>
  </si>
  <si>
    <t>Övriga 4,1 %</t>
  </si>
  <si>
    <t>varav utlåning i Sverige</t>
  </si>
  <si>
    <t xml:space="preserve">varav utlåning i Sverige </t>
  </si>
  <si>
    <t>varav svenska bankers utlåning</t>
  </si>
  <si>
    <t>FI och SCB</t>
  </si>
  <si>
    <t>Avkastning på totalt kapital</t>
  </si>
  <si>
    <t>Avkastning på totalt kapital, glidande medelvärde</t>
  </si>
  <si>
    <t>Avkastning på totalt kapital (Exkl.Klarna)</t>
  </si>
  <si>
    <t>Räntekostnader</t>
  </si>
  <si>
    <t>Ränteintäkter</t>
  </si>
  <si>
    <t>Total - linje (höger axel)</t>
  </si>
  <si>
    <t>Marknadsupplåning - stapel (vänster axel)</t>
  </si>
  <si>
    <t>Inlåning - stapel (vänster axel)</t>
  </si>
  <si>
    <t>Total utlåning (vänster axel)</t>
  </si>
  <si>
    <t>Andel av bolån i Sverige (höger axel)</t>
  </si>
  <si>
    <t>Antal företag (vänster axel)</t>
  </si>
  <si>
    <t>2011 kv.1</t>
  </si>
  <si>
    <t>2022 kv.4</t>
  </si>
  <si>
    <t>Avser total utlåning till allmänheten, även utanför Sverige. Data för kvartal 4 2022. Total utlåning innefattar inte bostadskreditinstitut och kreditförmedlare av bostadskrediter</t>
  </si>
  <si>
    <t>Diagram 4. Förändring i utlåning till allmänheten Svenska banker total</t>
  </si>
  <si>
    <t>Visar procentuell förändring i utlåning till allmänheten mot samma kvartal föregående år.</t>
  </si>
  <si>
    <t>Diagram 5: Utlåning till allmänheten i Sverige</t>
  </si>
  <si>
    <t>Inkluderar även utländska bankers filialer och dotterbolags utlåning i Sverige</t>
  </si>
  <si>
    <t xml:space="preserve">Diagram 6. Förändring i utlåning till allmänheten i Sverige </t>
  </si>
  <si>
    <t>SCB</t>
  </si>
  <si>
    <t>Visar procentuell förändring i utlåning till allmänheten i Sverige mot samma kvartal föregående år</t>
  </si>
  <si>
    <t>Diagram 7: Bankernas finansiering i form av inlåning och marknadsupplåning samt total finansiering exklusive eget kapital</t>
  </si>
  <si>
    <t>Andel (vänster axel) och miljarder kronor (höger axel)</t>
  </si>
  <si>
    <t>Diagram 8: Fördelning av finansiering per kategori Q4 2022</t>
  </si>
  <si>
    <t>Diagram 8: Genomsnittlig avkastning på eget kapital</t>
  </si>
  <si>
    <t>Kvoterna avser viktade genomsnitt. Glidande medelvärde avser medelvärde de fyra senaste kvartalen</t>
  </si>
  <si>
    <t>Diagram 10: Genomsnittlig avkastning på totalt kapital</t>
  </si>
  <si>
    <t>Diagram 11: Genomsnittlig K/I-kvot</t>
  </si>
  <si>
    <t>FI och EBA</t>
  </si>
  <si>
    <t xml:space="preserve">Kvoterna avser viktade genomsnitt. Glidande medelvärde avser medelvärdet för de fyra senaste kvartalen. Beräkningarna har uppdaterats i enlighet med EBA:s definition. Det ger en högre K/I-kvot men samma trend över hela perioden jämfört med tidigare definition som använts i tidigare versioner av rapporten.  </t>
  </si>
  <si>
    <t>Diagram 12: Genomsnittlig räntenettomarginal, andel problemlån, totala ränteintäkter och totala räntekostnader</t>
  </si>
  <si>
    <t xml:space="preserve">Diagram 13: Bostadskreditinstitutens totala utlåningsvolymer och andel av bolån i Sverige </t>
  </si>
  <si>
    <t>Diagram 14: Antal betaltjänstföretag och deras totala betalningsvolymer</t>
  </si>
  <si>
    <t xml:space="preserve">Antal bolag (vänster axel) och miljarder svenska kronor (höger axel), </t>
  </si>
  <si>
    <t xml:space="preserve">Betalningsvolym avser senaste 12 månaderna. </t>
  </si>
  <si>
    <t>Diagram 15 Avkastning på eget kapital</t>
  </si>
  <si>
    <t>Diagram 16: Avkastning på totalt kapital</t>
  </si>
  <si>
    <t>Kvoterna avser viktade genomsnitt</t>
  </si>
  <si>
    <t>Diagram 17: K/I-kvot</t>
  </si>
  <si>
    <t xml:space="preserve">Kvoterna avser viktade genomsnitt. Ett glidande medelvärde avser medelvärdet av de fyra senaste kvartalen. Beräkningarna har uppdaterats i enlighet med EBA:s definition. Det ger en högre K/I-kvot men samma trend över hela perioden jämfört med tidigare versioner av rapporten.   </t>
  </si>
  <si>
    <t>Diagram 18: Räntenettomarginal</t>
  </si>
  <si>
    <t xml:space="preserve">Avser viktade genomsnitt. </t>
  </si>
  <si>
    <t>Diagram 19: Storbankernas totala utlåning till allmänheten</t>
  </si>
  <si>
    <t>Diagram 20: Andel problemlån</t>
  </si>
  <si>
    <t>Kvoterna avser viktade genomsnitt. Andel problemlån avser andel av total utlåning till allmänheten.</t>
  </si>
  <si>
    <t>Diagram 21: Avkastning på eget kapital</t>
  </si>
  <si>
    <t>Kvoterna avser viktade genomsnitt. Ett glidande medelvärde avser medelvärdet av de fyra senaste kvartalen.</t>
  </si>
  <si>
    <t xml:space="preserve">Kvoterna avser viktade genomsnitt. </t>
  </si>
  <si>
    <t>Diagram 22: Avkastning på totalt kapital</t>
  </si>
  <si>
    <t>Diagram 23: Räntenettomarginal och andel problemlån</t>
  </si>
  <si>
    <t>Avser viktade genomsnitt. Andel problemlån avser andel av total utlåning till allmänheten.</t>
  </si>
  <si>
    <t>Diagram 24: Utlåning</t>
  </si>
  <si>
    <t>Diagram 25: Avkastning på eget kapital</t>
  </si>
  <si>
    <t>Kvoterna avser viktade genomsnitt. Ett glidande medelvärde avser medelvärdet av de fyra senaste kvartalen. Den cykliska trenden beror på att många sparbanker får utdelningar från Swedbank under det första kvartalet varje år.</t>
  </si>
  <si>
    <t>Diagram 26: Avkastning på totalt kapital</t>
  </si>
  <si>
    <t>Diagram 27: Utlåning</t>
  </si>
  <si>
    <t>Diagram 28: Räntenettomarginal och andel problemlån</t>
  </si>
  <si>
    <t>Kvoterna är viktade genom en summering av samtliga institut. Andel problemlån avser andel av total utlåning till allmänheten.</t>
  </si>
  <si>
    <t>Diagram 29: Avkastning på eget kapital</t>
  </si>
  <si>
    <t>Kvoterna avser viktade genomsnitt. Det glidande medelvärdet avser medelvärdet för de fyra senaste kvartalen. Orange linje visar utvecklingen om Klarna inte har varit en del av kategorin.</t>
  </si>
  <si>
    <t>Diagram 30: Avkastning på totalt kapital</t>
  </si>
  <si>
    <t>Diagram 31: K/I-kvot</t>
  </si>
  <si>
    <t>Diagram 32: Utlåning</t>
  </si>
  <si>
    <t>Diagram 33: Räntenettomarginal och andel problemlån</t>
  </si>
  <si>
    <t xml:space="preserve">Diagram 34: Provisionsnetto </t>
  </si>
  <si>
    <t>Diagram 35: Avkastning på eget kapital</t>
  </si>
  <si>
    <t>Kvoterna avser viktade genomsnitt. Det glidande medelvärdet avser medelvärdet av de fyra senaste kvartalen.</t>
  </si>
  <si>
    <t>Diagram 36: Avkastning på totalt kapital</t>
  </si>
  <si>
    <t>Diagram 37: K/I-kvot</t>
  </si>
  <si>
    <t>Diagram 38: Utlåning</t>
  </si>
  <si>
    <t>Diagram 39: Avkastning på eget kapital</t>
  </si>
  <si>
    <t>Diagram 40: Avkastning på totalt kapital</t>
  </si>
  <si>
    <t xml:space="preserve">Kvoterna avser viktade genomsnitt. Ett glidande medelvärde avser medelvärdet av de fyra senaste kvartalen. </t>
  </si>
  <si>
    <t>Diagram 41: Utlåning</t>
  </si>
  <si>
    <t>Diagram 42: Räntenettomarginal och andel problemlån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</si>
</sst>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0.00000"/>
    <numFmt numFmtId="167" formatCode="yyyy\-mm\-dd"/>
    <numFmt numFmtId="168" formatCode="_-* #,##0.0_-;\-* #,##0.0_-;_-* &quot;-&quot;??_-;_-@_-"/>
    <numFmt numFmtId="169" formatCode="_-* #,##0_-;\-* #,##0_-;_-* &quot;-&quot;??_-;_-@_-"/>
    <numFmt numFmtId="170" formatCode="0.0000%"/>
  </numFmts>
  <fonts count="17">
    <font>
      <sz val="11"/>
      <color theme="1"/>
      <name val="Calibri"/>
      <family val="2"/>
      <scheme val="minor"/>
    </font>
    <font>
      <b/>
      <sz val="11"/>
      <color theme="1"/>
      <name val="Calibri"/>
      <family val="2"/>
      <scheme val="minor"/>
    </font>
    <font>
      <b/>
      <sz val="10"/>
      <color theme="1"/>
      <name val="Arial"/>
      <family val="2"/>
    </font>
    <font>
      <sz val="11"/>
      <color rgb="FFFF0000"/>
      <name val="Calibri"/>
      <family val="2"/>
      <scheme val="minor"/>
    </font>
    <font>
      <sz val="11"/>
      <name val="Calibri"/>
      <family val="2"/>
      <scheme val="minor"/>
    </font>
    <font>
      <sz val="6"/>
      <color theme="1"/>
      <name val="Arial"/>
      <family val="2"/>
    </font>
    <font>
      <sz val="9"/>
      <name val="Gentle Sans"/>
    </font>
    <font>
      <sz val="10"/>
      <name val="Arial"/>
      <family val="2"/>
    </font>
    <font>
      <sz val="10"/>
      <name val="Arial"/>
      <family val="2"/>
    </font>
    <font>
      <u/>
      <sz val="10"/>
      <color theme="10"/>
      <name val="Arial"/>
      <family val="2"/>
    </font>
    <font>
      <sz val="10"/>
      <color rgb="FF000000"/>
      <name val="Arial"/>
      <family val="2"/>
    </font>
    <font>
      <sz val="11"/>
      <color rgb="FF000000"/>
      <name val="Calibri"/>
      <family val="2"/>
    </font>
    <font>
      <sz val="11"/>
      <color theme="1"/>
      <name val="Calibri"/>
      <family val="2"/>
      <scheme val="minor"/>
    </font>
    <font>
      <sz val="10"/>
      <name val="MS Sans Serif"/>
      <family val="2"/>
    </font>
    <font>
      <sz val="10"/>
      <name val="Times New Roman"/>
      <family val="1"/>
    </font>
    <font>
      <sz val="11"/>
      <color rgb="FF9C6500"/>
      <name val="Calibri"/>
      <family val="2"/>
      <scheme val="minor"/>
    </font>
    <font>
      <u/>
      <sz val="7.7"/>
      <color theme="10"/>
      <name val="Calibri"/>
      <family val="2"/>
    </font>
  </fonts>
  <fills count="3">
    <fill>
      <patternFill patternType="none"/>
    </fill>
    <fill>
      <patternFill patternType="gray125"/>
    </fill>
    <fill>
      <patternFill patternType="solid">
        <fgColor rgb="FFFFEB9C"/>
      </patternFill>
    </fill>
  </fills>
  <borders count="3">
    <border>
      <left/>
      <right/>
      <top/>
      <bottom/>
      <diagonal/>
    </border>
    <border>
      <left/>
      <right/>
      <top/>
      <bottom style="thin">
        <color indexed="64"/>
      </bottom>
      <diagonal/>
    </border>
    <border>
      <left/>
      <right/>
      <top style="thin">
        <color theme="4" tint="0.39997558519241921"/>
      </top>
      <bottom style="thin">
        <color theme="4" tint="0.39997558519241921"/>
      </bottom>
      <diagonal/>
    </border>
  </borders>
  <cellStyleXfs count="92">
    <xf numFmtId="0" fontId="0" fillId="0" borderId="0"/>
    <xf numFmtId="0" fontId="6" fillId="0" borderId="0"/>
    <xf numFmtId="0" fontId="7" fillId="0" borderId="0"/>
    <xf numFmtId="0" fontId="9" fillId="0" borderId="0" applyNumberFormat="0" applyFill="0" applyBorder="0" applyAlignment="0" applyProtection="0">
      <alignment vertical="top"/>
      <protection locked="0"/>
    </xf>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11" fillId="0" borderId="0" applyNumberFormat="0" applyBorder="0" applyAlignment="0"/>
    <xf numFmtId="9" fontId="12" fillId="0" borderId="0" applyFont="0" applyFill="0" applyBorder="0" applyAlignment="0" applyProtection="0"/>
    <xf numFmtId="43"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0" fontId="14" fillId="0" borderId="0"/>
    <xf numFmtId="0" fontId="13" fillId="0" borderId="0"/>
    <xf numFmtId="9" fontId="13" fillId="0" borderId="0" applyFont="0" applyFill="0" applyBorder="0" applyAlignment="0" applyProtection="0"/>
    <xf numFmtId="0" fontId="15" fillId="2" borderId="0" applyNumberFormat="0" applyBorder="0" applyAlignment="0" applyProtection="0"/>
    <xf numFmtId="0" fontId="14" fillId="0" borderId="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0" fontId="16" fillId="0" borderId="0" applyNumberFormat="0" applyFill="0" applyBorder="0" applyAlignment="0" applyProtection="0">
      <alignment vertical="top"/>
      <protection locked="0"/>
    </xf>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13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164" fontId="0" fillId="0" borderId="0" xfId="0" applyNumberFormat="1"/>
    <xf numFmtId="0" fontId="1" fillId="0" borderId="1" xfId="0" applyFont="1" applyBorder="1"/>
    <xf numFmtId="17" fontId="1" fillId="0" borderId="0" xfId="0" applyNumberFormat="1" applyFont="1"/>
    <xf numFmtId="165" fontId="0" fillId="0" borderId="0" xfId="0" applyNumberFormat="1"/>
    <xf numFmtId="0" fontId="1" fillId="0" borderId="1" xfId="0" applyFont="1" applyFill="1" applyBorder="1"/>
    <xf numFmtId="1" fontId="0" fillId="0" borderId="0" xfId="0" applyNumberFormat="1"/>
    <xf numFmtId="0" fontId="0" fillId="0" borderId="0" xfId="0" applyBorder="1"/>
    <xf numFmtId="0" fontId="1" fillId="0" borderId="0" xfId="0" applyFont="1" applyBorder="1"/>
    <xf numFmtId="3" fontId="0" fillId="0" borderId="0" xfId="0" applyNumberFormat="1"/>
    <xf numFmtId="0" fontId="0" fillId="0" borderId="0" xfId="0" applyNumberFormat="1"/>
    <xf numFmtId="0" fontId="3" fillId="0" borderId="0" xfId="0" applyNumberFormat="1" applyFont="1"/>
    <xf numFmtId="11" fontId="0" fillId="0" borderId="0" xfId="0" applyNumberFormat="1"/>
    <xf numFmtId="166" fontId="0" fillId="0" borderId="0" xfId="0" applyNumberFormat="1"/>
    <xf numFmtId="0" fontId="1" fillId="0" borderId="0" xfId="0" applyFont="1"/>
    <xf numFmtId="0" fontId="1" fillId="0" borderId="0" xfId="0" applyFont="1" applyFill="1" applyBorder="1"/>
    <xf numFmtId="0" fontId="5" fillId="0" borderId="0" xfId="0" applyFont="1" applyAlignment="1">
      <alignment vertical="center"/>
    </xf>
    <xf numFmtId="2" fontId="0" fillId="0" borderId="0" xfId="0" applyNumberFormat="1"/>
    <xf numFmtId="1" fontId="0" fillId="0" borderId="0" xfId="0" applyNumberFormat="1" applyAlignment="1">
      <alignment horizontal="right"/>
    </xf>
    <xf numFmtId="167" fontId="0" fillId="0" borderId="0" xfId="0" applyNumberFormat="1" applyAlignment="1">
      <alignment horizontal="right"/>
    </xf>
    <xf numFmtId="4" fontId="0" fillId="0" borderId="0" xfId="0" applyNumberFormat="1" applyAlignment="1">
      <alignment horizontal="right"/>
    </xf>
    <xf numFmtId="9" fontId="4" fillId="0" borderId="0" xfId="0" applyNumberFormat="1" applyFont="1"/>
    <xf numFmtId="9" fontId="0" fillId="0" borderId="0" xfId="0" applyNumberFormat="1"/>
    <xf numFmtId="0" fontId="0" fillId="0" borderId="0" xfId="0"/>
    <xf numFmtId="1" fontId="0" fillId="0" borderId="0" xfId="0" applyNumberFormat="1"/>
    <xf numFmtId="1" fontId="0" fillId="0" borderId="0" xfId="0" applyNumberFormat="1"/>
    <xf numFmtId="10" fontId="0" fillId="0" borderId="0" xfId="0" applyNumberFormat="1"/>
    <xf numFmtId="0" fontId="0" fillId="0" borderId="0" xfId="0"/>
    <xf numFmtId="14" fontId="0" fillId="0" borderId="1" xfId="0" applyNumberFormat="1" applyBorder="1"/>
    <xf numFmtId="4" fontId="0" fillId="0" borderId="0" xfId="0" applyNumberFormat="1"/>
    <xf numFmtId="165" fontId="0" fillId="0" borderId="0" xfId="17" applyNumberFormat="1" applyFont="1"/>
    <xf numFmtId="165" fontId="1" fillId="0" borderId="0" xfId="17" applyNumberFormat="1" applyFont="1"/>
    <xf numFmtId="3" fontId="0" fillId="0" borderId="0" xfId="0" applyNumberFormat="1"/>
    <xf numFmtId="9" fontId="0" fillId="0" borderId="0" xfId="17" applyFont="1"/>
    <xf numFmtId="43" fontId="0" fillId="0" borderId="0" xfId="18" applyFont="1"/>
    <xf numFmtId="0" fontId="0" fillId="0" borderId="0" xfId="0"/>
    <xf numFmtId="9" fontId="0" fillId="0" borderId="2" xfId="0" applyNumberFormat="1" applyBorder="1"/>
    <xf numFmtId="168" fontId="0" fillId="0" borderId="0" xfId="18" applyNumberFormat="1" applyFont="1"/>
    <xf numFmtId="168"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0" fontId="1" fillId="0" borderId="1" xfId="0" applyFont="1" applyFill="1" applyBorder="1"/>
    <xf numFmtId="1" fontId="0" fillId="0" borderId="0" xfId="0" applyNumberFormat="1"/>
    <xf numFmtId="0" fontId="0" fillId="0" borderId="0" xfId="0"/>
    <xf numFmtId="0" fontId="2" fillId="0" borderId="0" xfId="0" applyFont="1" applyAlignment="1">
      <alignment vertical="center"/>
    </xf>
    <xf numFmtId="164" fontId="0" fillId="0" borderId="0" xfId="0" applyNumberFormat="1"/>
    <xf numFmtId="0" fontId="1" fillId="0" borderId="1" xfId="0" applyFont="1" applyBorder="1"/>
    <xf numFmtId="1" fontId="0" fillId="0" borderId="0" xfId="0" applyNumberFormat="1"/>
    <xf numFmtId="3" fontId="0" fillId="0" borderId="0" xfId="0" applyNumberFormat="1"/>
    <xf numFmtId="17" fontId="0" fillId="0" borderId="0" xfId="0" applyNumberFormat="1"/>
    <xf numFmtId="0" fontId="0" fillId="0" borderId="1" xfId="0" applyBorder="1"/>
    <xf numFmtId="0" fontId="1" fillId="0" borderId="1" xfId="0" applyFont="1" applyBorder="1"/>
    <xf numFmtId="1" fontId="0" fillId="0" borderId="0" xfId="0" applyNumberFormat="1"/>
    <xf numFmtId="0" fontId="0" fillId="0" borderId="0" xfId="0" applyNumberFormat="1"/>
    <xf numFmtId="0" fontId="0" fillId="0" borderId="0" xfId="0"/>
    <xf numFmtId="0" fontId="2" fillId="0" borderId="0" xfId="0" applyFont="1" applyAlignment="1">
      <alignment vertical="center"/>
    </xf>
    <xf numFmtId="17" fontId="0" fillId="0" borderId="0" xfId="0" applyNumberFormat="1"/>
    <xf numFmtId="0" fontId="0" fillId="0" borderId="1" xfId="0" applyBorder="1"/>
    <xf numFmtId="0" fontId="1" fillId="0" borderId="1" xfId="0" applyFont="1" applyBorder="1"/>
    <xf numFmtId="1" fontId="0" fillId="0" borderId="0" xfId="0" applyNumberFormat="1"/>
    <xf numFmtId="3" fontId="0" fillId="0" borderId="0" xfId="0" applyNumberFormat="1"/>
    <xf numFmtId="0" fontId="0" fillId="0" borderId="0" xfId="0" applyNumberFormat="1"/>
    <xf numFmtId="0" fontId="1" fillId="0" borderId="0" xfId="0"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0" fontId="0" fillId="0" borderId="0" xfId="0"/>
    <xf numFmtId="10" fontId="0" fillId="0" borderId="0" xfId="17" applyNumberFormat="1" applyFont="1"/>
    <xf numFmtId="2" fontId="0" fillId="0" borderId="0" xfId="17" applyNumberFormat="1" applyFont="1"/>
    <xf numFmtId="10" fontId="4" fillId="0" borderId="0" xfId="0"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0" fontId="0" fillId="0" borderId="0" xfId="17" applyNumberFormat="1" applyFon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0" fontId="0" fillId="0" borderId="0" xfId="0"/>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 fontId="0" fillId="0" borderId="0" xfId="0" applyNumberFormat="1"/>
    <xf numFmtId="164" fontId="0" fillId="0" borderId="0" xfId="0" applyNumberFormat="1"/>
    <xf numFmtId="0" fontId="0" fillId="0" borderId="0" xfId="0"/>
    <xf numFmtId="1" fontId="0" fillId="0" borderId="0" xfId="0" applyNumberFormat="1"/>
    <xf numFmtId="10" fontId="0" fillId="0" borderId="0" xfId="17" applyNumberFormat="1" applyFont="1"/>
    <xf numFmtId="164" fontId="0" fillId="0" borderId="0" xfId="0" applyNumberFormat="1"/>
    <xf numFmtId="0" fontId="0" fillId="0" borderId="0" xfId="0"/>
    <xf numFmtId="0" fontId="0" fillId="0" borderId="0" xfId="0"/>
    <xf numFmtId="164" fontId="0" fillId="0" borderId="0" xfId="17" applyNumberFormat="1" applyFont="1"/>
    <xf numFmtId="164" fontId="0" fillId="0" borderId="0" xfId="0" applyNumberFormat="1"/>
    <xf numFmtId="0" fontId="0" fillId="0" borderId="0" xfId="0"/>
    <xf numFmtId="2" fontId="0" fillId="0" borderId="0" xfId="0" applyNumberFormat="1"/>
    <xf numFmtId="2" fontId="0" fillId="0" borderId="0" xfId="18" applyNumberFormat="1" applyFont="1"/>
    <xf numFmtId="169" fontId="0" fillId="0" borderId="0" xfId="18" applyNumberFormat="1" applyFont="1"/>
    <xf numFmtId="0" fontId="0" fillId="0" borderId="0" xfId="0"/>
    <xf numFmtId="169" fontId="0" fillId="0" borderId="0" xfId="0" applyNumberFormat="1"/>
    <xf numFmtId="170" fontId="0" fillId="0" borderId="0" xfId="17" applyNumberFormat="1" applyFont="1"/>
    <xf numFmtId="10" fontId="0" fillId="0" borderId="0" xfId="17" applyNumberFormat="1" applyFont="1"/>
    <xf numFmtId="169" fontId="0" fillId="0" borderId="0" xfId="0" applyNumberFormat="1"/>
    <xf numFmtId="0" fontId="0" fillId="0" borderId="0" xfId="0"/>
    <xf numFmtId="1" fontId="0" fillId="0" borderId="0" xfId="0" applyNumberFormat="1"/>
    <xf numFmtId="10" fontId="0" fillId="0" borderId="0" xfId="17" applyNumberFormat="1" applyFont="1"/>
    <xf numFmtId="0" fontId="0" fillId="0" borderId="0" xfId="0"/>
    <xf numFmtId="10" fontId="0" fillId="0" borderId="0" xfId="17" applyNumberFormat="1" applyFont="1"/>
  </cellXfs>
  <cellStyles count="92">
    <cellStyle name="Comma 2" xfId="37" xr:uid="{261C6597-467F-402B-AE3A-6EAE216FF848}"/>
    <cellStyle name="Comma 2 2" xfId="38" xr:uid="{65FB2881-9D3C-4A31-BA9F-2AB9404DCF3A}"/>
    <cellStyle name="Comma 2 2 2" xfId="49" xr:uid="{9A5090A9-8325-4BA3-952E-13489A1F8AC6}"/>
    <cellStyle name="Comma 2 2 2 2" xfId="65" xr:uid="{15E41AAE-039D-4EFB-8B78-861A0485F6D5}"/>
    <cellStyle name="Comma 2 2 2 3" xfId="81" xr:uid="{C58F1A69-A016-41C4-AD1E-C8CBAB02CE6E}"/>
    <cellStyle name="Comma 2 2 3" xfId="57" xr:uid="{1E9641A2-BB59-47E1-9008-C9C54F3AD0D3}"/>
    <cellStyle name="Comma 2 2 4" xfId="73" xr:uid="{97BAA621-B440-4F88-B466-D235197E9545}"/>
    <cellStyle name="Comma 2 3" xfId="45" xr:uid="{F23C7C26-957F-4CD3-BC4D-EB299DE0B7C0}"/>
    <cellStyle name="Comma 2 3 2" xfId="54" xr:uid="{A473B18F-7631-41DF-ABCE-0C6776DA366F}"/>
    <cellStyle name="Comma 2 3 2 2" xfId="70" xr:uid="{39F192F3-B6CC-4335-B0FB-2656F86F0B0E}"/>
    <cellStyle name="Comma 2 3 2 3" xfId="86" xr:uid="{EDCC3C18-D999-413C-86AB-05BFDB5AA4B8}"/>
    <cellStyle name="Comma 2 3 3" xfId="62" xr:uid="{9D54A33D-BA8E-4B82-BDD6-D8E4A3F1C1B8}"/>
    <cellStyle name="Comma 2 3 4" xfId="78" xr:uid="{C37CEFE3-B7B0-43E4-8D79-3A5222C44824}"/>
    <cellStyle name="Comma 2 4" xfId="47" xr:uid="{518B84BA-FCCF-4DB4-A913-AC6DB1057DCD}"/>
    <cellStyle name="Comma 2 4 2" xfId="64" xr:uid="{8147E1B4-138F-4461-B81B-69CBD6C5F3E8}"/>
    <cellStyle name="Comma 2 4 3" xfId="80" xr:uid="{255AB00E-1511-4623-AD53-E53A9E200881}"/>
    <cellStyle name="Comma 2 5" xfId="56" xr:uid="{88C685A2-42F1-45AB-9B5F-FE9F86CC1AF5}"/>
    <cellStyle name="Comma 2 6" xfId="72" xr:uid="{87B52100-E57B-4FBC-9AE1-CCBFD597CD2E}"/>
    <cellStyle name="Comma 3" xfId="40" xr:uid="{8823872D-041E-48A4-9039-F767F6AFB807}"/>
    <cellStyle name="Comma 3 2" xfId="50" xr:uid="{3A7FAED8-65B5-4598-819C-EBD46DFB2C1E}"/>
    <cellStyle name="Comma 3 2 2" xfId="66" xr:uid="{84AFDB0D-1B43-4157-BF31-9720B5D36B50}"/>
    <cellStyle name="Comma 3 2 3" xfId="82" xr:uid="{B5C5F2C0-BFF0-46BB-9FCE-6238C74AF6DA}"/>
    <cellStyle name="Comma 3 3" xfId="58" xr:uid="{8FD316E9-33AF-4960-80DE-60DE9DA7E43D}"/>
    <cellStyle name="Comma 3 4" xfId="74" xr:uid="{61DB8E8A-B78C-45A3-8353-9D6181F56C85}"/>
    <cellStyle name="Comma 4" xfId="42" xr:uid="{F728150F-09E3-4D0A-BA31-7255D7A39FE2}"/>
    <cellStyle name="Comma 4 2" xfId="51" xr:uid="{5AF0B532-847D-4A5E-8BD0-32423721172A}"/>
    <cellStyle name="Comma 4 2 2" xfId="67" xr:uid="{E0A7528B-A448-406E-92D7-C6D7C8A7BA60}"/>
    <cellStyle name="Comma 4 2 3" xfId="83" xr:uid="{14CA931A-C3BA-4913-8FE9-38ABDDA68910}"/>
    <cellStyle name="Comma 4 3" xfId="59" xr:uid="{2C79A69D-0A0A-4907-930B-633BA57CC933}"/>
    <cellStyle name="Comma 4 4" xfId="75" xr:uid="{5C4AF499-4B07-46E3-B865-A90E96A7CC7B}"/>
    <cellStyle name="Comma 5" xfId="43" xr:uid="{85E09683-CA16-4218-B2FD-9F879F30644B}"/>
    <cellStyle name="Comma 5 2" xfId="52" xr:uid="{5E6C14FC-55BF-4FDD-8F42-0E9810D8F729}"/>
    <cellStyle name="Comma 5 2 2" xfId="68" xr:uid="{8EA2ACDB-489F-45C6-8816-E750AF759864}"/>
    <cellStyle name="Comma 5 2 3" xfId="84" xr:uid="{D01A640A-0209-4643-A80D-0F7D7422433D}"/>
    <cellStyle name="Comma 5 3" xfId="60" xr:uid="{665F0D8A-B612-49A0-9360-304C37958BC4}"/>
    <cellStyle name="Comma 5 4" xfId="76" xr:uid="{07D46F8F-F677-42CA-A446-9A10AAEC27ED}"/>
    <cellStyle name="Comma 6" xfId="44" xr:uid="{1FF127CF-2C03-4716-91AF-446BBAF92DA5}"/>
    <cellStyle name="Comma 6 2" xfId="53" xr:uid="{F8301E5D-D651-4593-B8C4-C1D278F7F2EB}"/>
    <cellStyle name="Comma 6 2 2" xfId="69" xr:uid="{4D1C3041-EDB7-4103-8246-4700D8D80900}"/>
    <cellStyle name="Comma 6 2 3" xfId="85" xr:uid="{1EA54AA5-6662-4B3B-BFAB-5F76AB3AE048}"/>
    <cellStyle name="Comma 6 3" xfId="61" xr:uid="{82B24B19-A960-4767-9C1D-EBEDCBEC661C}"/>
    <cellStyle name="Comma 6 4" xfId="77" xr:uid="{A52B0C00-783E-43E2-AB4D-87E646F4CC5D}"/>
    <cellStyle name="Comma 7" xfId="46" xr:uid="{48D16B6B-954A-41F4-8A67-AB25B9D11A66}"/>
    <cellStyle name="Comma 7 2" xfId="63" xr:uid="{59E8D26B-A4A5-44C9-BC14-8780BEA7FA6B}"/>
    <cellStyle name="Comma 7 3" xfId="79" xr:uid="{ED42847F-BF45-461B-A763-6A25759F9B4E}"/>
    <cellStyle name="Hyperlink 2" xfId="3" xr:uid="{00000000-0005-0000-0000-000001000000}"/>
    <cellStyle name="Hyperlänk 2" xfId="41" xr:uid="{72D201DB-E42C-4FAB-965D-433E4FC039F5}"/>
    <cellStyle name="Neutral 2" xfId="34" xr:uid="{882AC065-F519-4055-9966-101514DD8AAC}"/>
    <cellStyle name="Normal" xfId="0" builtinId="0"/>
    <cellStyle name="Normal 10" xfId="5" xr:uid="{00000000-0005-0000-0000-000003000000}"/>
    <cellStyle name="Normal 10 2" xfId="19" xr:uid="{008B4E9F-2D16-45CF-8FFA-57EA5A85A4B2}"/>
    <cellStyle name="Normal 2" xfId="2" xr:uid="{00000000-0005-0000-0000-000004000000}"/>
    <cellStyle name="Normal 2 2" xfId="6" xr:uid="{00000000-0005-0000-0000-000005000000}"/>
    <cellStyle name="Normal 2 2 2" xfId="20" xr:uid="{70B72A0E-1B83-4E55-8EB4-992A2504AA28}"/>
    <cellStyle name="Normal 2 3" xfId="16" xr:uid="{00000000-0005-0000-0000-000006000000}"/>
    <cellStyle name="Normal 2 4" xfId="30" xr:uid="{86E6C393-86C3-4285-9DA4-7AF5BD925906}"/>
    <cellStyle name="Normal 3" xfId="7" xr:uid="{00000000-0005-0000-0000-000007000000}"/>
    <cellStyle name="Normal 3 2" xfId="21" xr:uid="{ED8BA1B0-AE91-4F65-BBCC-906C5B06A821}"/>
    <cellStyle name="Normal 3 3" xfId="31" xr:uid="{BD999C74-C4E5-43BF-8041-312877A708DE}"/>
    <cellStyle name="Normal 3 5" xfId="35" xr:uid="{86448173-4968-415C-8DE2-BCB7CA04A512}"/>
    <cellStyle name="Normal 4" xfId="8" xr:uid="{00000000-0005-0000-0000-000008000000}"/>
    <cellStyle name="Normal 4 2" xfId="22" xr:uid="{E51CE803-6FF4-4AE9-8A03-CF02CEC909F8}"/>
    <cellStyle name="Normal 4 2 2" xfId="39" xr:uid="{8387B857-5D09-4BC5-9BEA-FA4BEEF98EE8}"/>
    <cellStyle name="Normal 4 3" xfId="48" xr:uid="{D41C4232-C810-4FB6-A5A8-84D1BDDB3749}"/>
    <cellStyle name="Normal 4 4" xfId="32" xr:uid="{9226D0E0-A40D-4366-9679-63962B9DA109}"/>
    <cellStyle name="Normal 5" xfId="4" xr:uid="{00000000-0005-0000-0000-000009000000}"/>
    <cellStyle name="Normal 5 2" xfId="13" xr:uid="{00000000-0005-0000-0000-00000A000000}"/>
    <cellStyle name="Normal 5 2 2" xfId="25" xr:uid="{BCFF3576-CD9B-40DB-A9F5-E360588006B9}"/>
    <cellStyle name="Normal 6" xfId="9" xr:uid="{00000000-0005-0000-0000-00000B000000}"/>
    <cellStyle name="Normal 6 2" xfId="14" xr:uid="{00000000-0005-0000-0000-00000C000000}"/>
    <cellStyle name="Normal 6 2 2" xfId="26" xr:uid="{C3588619-EA48-471B-9E86-E34D37DD44A9}"/>
    <cellStyle name="Normal 7" xfId="10" xr:uid="{00000000-0005-0000-0000-00000D000000}"/>
    <cellStyle name="Normal 7 2" xfId="15" xr:uid="{00000000-0005-0000-0000-00000E000000}"/>
    <cellStyle name="Normal 7 2 2" xfId="27" xr:uid="{90FDF6A8-D88A-40C5-AA3E-D349C395330A}"/>
    <cellStyle name="Normal 7 3" xfId="36" xr:uid="{165C21C2-E084-4B71-BBB6-A5F7DBD8D87C}"/>
    <cellStyle name="Normal 8" xfId="11" xr:uid="{00000000-0005-0000-0000-00000F000000}"/>
    <cellStyle name="Normal 8 2" xfId="23" xr:uid="{5E95FBA5-71BD-4614-BF14-B45DDCF732C0}"/>
    <cellStyle name="Normal 9" xfId="12" xr:uid="{00000000-0005-0000-0000-000010000000}"/>
    <cellStyle name="Normal 9 2" xfId="24" xr:uid="{D98F0FA0-B8B7-4046-8152-50D31ACF51F3}"/>
    <cellStyle name="Percent 2" xfId="33" xr:uid="{E914FF6E-96D8-4370-B88A-E83C76EAB0A9}"/>
    <cellStyle name="Procent" xfId="17" builtinId="5"/>
    <cellStyle name="Tal2" xfId="1" xr:uid="{00000000-0005-0000-0000-000012000000}"/>
    <cellStyle name="Tusental" xfId="18" builtinId="3"/>
    <cellStyle name="Tusental 2" xfId="28" xr:uid="{3722A0A1-6972-41DC-ADD4-0BC5E07A610A}"/>
    <cellStyle name="Tusental 2 2" xfId="88" xr:uid="{9A5A056C-5EE0-4126-B630-D316336CE7EC}"/>
    <cellStyle name="Tusental 3" xfId="29" xr:uid="{7D8F7F5C-5C04-42DD-BBB7-120BC9FEE85C}"/>
    <cellStyle name="Tusental 4" xfId="55" xr:uid="{EA937BBF-A428-4B35-9A04-C49598DD89B6}"/>
    <cellStyle name="Tusental 5" xfId="71" xr:uid="{6371E833-1C42-4FE6-A913-BE234790C91D}"/>
    <cellStyle name="Tusental 6" xfId="87" xr:uid="{BB7186E5-151A-4F27-9F61-73CEDB2492B9}"/>
    <cellStyle name="Tusental 7" xfId="89" xr:uid="{F030477A-C2A4-4B7F-AB6F-96C34293E053}"/>
    <cellStyle name="Tusental 8" xfId="90" xr:uid="{0D9EE8E8-3D38-406F-8042-CBAE5759BC91}"/>
    <cellStyle name="Tusental 9" xfId="91" xr:uid="{F451BC43-E97C-4549-84C8-5AE6BD15EB97}"/>
  </cellStyles>
  <dxfs count="0"/>
  <tableStyles count="0" defaultTableStyle="TableStyleMedium2" defaultPivotStyle="PivotStyleLight16"/>
  <colors>
    <mruColors>
      <color rgb="FFF8971D"/>
      <color rgb="FF006A7D"/>
      <color rgb="FF000000"/>
      <color rgb="FF7EDDD3"/>
      <color rgb="FF280071"/>
      <color rgb="FFF7EA48"/>
      <color rgb="FF753577"/>
      <color rgb="FFFFB3C7"/>
      <color rgb="FFFFAFC1"/>
      <color rgb="FFFFC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7.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worksheet" Target="worksheets/sheet21.xml"/><Relationship Id="rId21" Type="http://schemas.openxmlformats.org/officeDocument/2006/relationships/worksheet" Target="worksheets/sheet12.xml"/><Relationship Id="rId34" Type="http://schemas.openxmlformats.org/officeDocument/2006/relationships/chartsheet" Target="chartsheets/sheet16.xml"/><Relationship Id="rId42" Type="http://schemas.openxmlformats.org/officeDocument/2006/relationships/chartsheet" Target="chartsheets/sheet20.xml"/><Relationship Id="rId47" Type="http://schemas.openxmlformats.org/officeDocument/2006/relationships/worksheet" Target="worksheets/sheet25.xml"/><Relationship Id="rId50" Type="http://schemas.openxmlformats.org/officeDocument/2006/relationships/chartsheet" Target="chartsheets/sheet24.xml"/><Relationship Id="rId55" Type="http://schemas.openxmlformats.org/officeDocument/2006/relationships/worksheet" Target="worksheets/sheet29.xml"/><Relationship Id="rId63" Type="http://schemas.openxmlformats.org/officeDocument/2006/relationships/worksheet" Target="worksheets/sheet33.xml"/><Relationship Id="rId68" Type="http://schemas.openxmlformats.org/officeDocument/2006/relationships/chartsheet" Target="chartsheets/sheet33.xml"/><Relationship Id="rId76" Type="http://schemas.openxmlformats.org/officeDocument/2006/relationships/chartsheet" Target="chartsheets/sheet37.xml"/><Relationship Id="rId84" Type="http://schemas.openxmlformats.org/officeDocument/2006/relationships/chartsheet" Target="chartsheets/sheet41.xml"/><Relationship Id="rId89" Type="http://schemas.openxmlformats.org/officeDocument/2006/relationships/calcChain" Target="calcChain.xml"/><Relationship Id="rId7" Type="http://schemas.openxmlformats.org/officeDocument/2006/relationships/worksheet" Target="worksheets/sheet4.xml"/><Relationship Id="rId71" Type="http://schemas.openxmlformats.org/officeDocument/2006/relationships/worksheet" Target="worksheets/sheet37.xml"/><Relationship Id="rId2" Type="http://schemas.openxmlformats.org/officeDocument/2006/relationships/chartsheet" Target="chartsheets/sheet1.xml"/><Relationship Id="rId16" Type="http://schemas.openxmlformats.org/officeDocument/2006/relationships/worksheet" Target="worksheets/sheet9.xml"/><Relationship Id="rId29" Type="http://schemas.openxmlformats.org/officeDocument/2006/relationships/worksheet" Target="worksheets/sheet16.xml"/><Relationship Id="rId11" Type="http://schemas.openxmlformats.org/officeDocument/2006/relationships/worksheet" Target="worksheets/sheet6.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worksheet" Target="worksheets/sheet20.xml"/><Relationship Id="rId40" Type="http://schemas.openxmlformats.org/officeDocument/2006/relationships/chartsheet" Target="chartsheets/sheet19.xml"/><Relationship Id="rId45" Type="http://schemas.openxmlformats.org/officeDocument/2006/relationships/worksheet" Target="worksheets/sheet24.xml"/><Relationship Id="rId53" Type="http://schemas.openxmlformats.org/officeDocument/2006/relationships/worksheet" Target="worksheets/sheet28.xml"/><Relationship Id="rId58" Type="http://schemas.openxmlformats.org/officeDocument/2006/relationships/chartsheet" Target="chartsheets/sheet28.xml"/><Relationship Id="rId66" Type="http://schemas.openxmlformats.org/officeDocument/2006/relationships/chartsheet" Target="chartsheets/sheet32.xml"/><Relationship Id="rId74" Type="http://schemas.openxmlformats.org/officeDocument/2006/relationships/chartsheet" Target="chartsheets/sheet36.xml"/><Relationship Id="rId79" Type="http://schemas.openxmlformats.org/officeDocument/2006/relationships/worksheet" Target="worksheets/sheet41.xml"/><Relationship Id="rId87" Type="http://schemas.openxmlformats.org/officeDocument/2006/relationships/styles" Target="styles.xml"/><Relationship Id="rId5" Type="http://schemas.openxmlformats.org/officeDocument/2006/relationships/worksheet" Target="worksheets/sheet3.xml"/><Relationship Id="rId61" Type="http://schemas.openxmlformats.org/officeDocument/2006/relationships/worksheet" Target="worksheets/sheet32.xml"/><Relationship Id="rId82" Type="http://schemas.openxmlformats.org/officeDocument/2006/relationships/chartsheet" Target="chartsheets/sheet40.xml"/><Relationship Id="rId19" Type="http://schemas.openxmlformats.org/officeDocument/2006/relationships/worksheet" Target="worksheets/sheet11.xml"/><Relationship Id="rId4" Type="http://schemas.openxmlformats.org/officeDocument/2006/relationships/chartsheet" Target="chartsheets/sheet2.xml"/><Relationship Id="rId9" Type="http://schemas.openxmlformats.org/officeDocument/2006/relationships/worksheet" Target="worksheets/sheet5.xml"/><Relationship Id="rId14" Type="http://schemas.openxmlformats.org/officeDocument/2006/relationships/chartsheet" Target="chartsheets/sheet7.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worksheet" Target="worksheets/sheet19.xml"/><Relationship Id="rId43" Type="http://schemas.openxmlformats.org/officeDocument/2006/relationships/worksheet" Target="worksheets/sheet23.xml"/><Relationship Id="rId48" Type="http://schemas.openxmlformats.org/officeDocument/2006/relationships/chartsheet" Target="chartsheets/sheet23.xml"/><Relationship Id="rId56" Type="http://schemas.openxmlformats.org/officeDocument/2006/relationships/chartsheet" Target="chartsheets/sheet27.xml"/><Relationship Id="rId64" Type="http://schemas.openxmlformats.org/officeDocument/2006/relationships/chartsheet" Target="chartsheets/sheet31.xml"/><Relationship Id="rId69" Type="http://schemas.openxmlformats.org/officeDocument/2006/relationships/worksheet" Target="worksheets/sheet36.xml"/><Relationship Id="rId77" Type="http://schemas.openxmlformats.org/officeDocument/2006/relationships/worksheet" Target="worksheets/sheet40.xml"/><Relationship Id="rId8" Type="http://schemas.openxmlformats.org/officeDocument/2006/relationships/chartsheet" Target="chartsheets/sheet4.xml"/><Relationship Id="rId51" Type="http://schemas.openxmlformats.org/officeDocument/2006/relationships/worksheet" Target="worksheets/sheet27.xml"/><Relationship Id="rId72" Type="http://schemas.openxmlformats.org/officeDocument/2006/relationships/chartsheet" Target="chartsheets/sheet35.xml"/><Relationship Id="rId80" Type="http://schemas.openxmlformats.org/officeDocument/2006/relationships/chartsheet" Target="chartsheets/sheet39.xml"/><Relationship Id="rId85" Type="http://schemas.openxmlformats.org/officeDocument/2006/relationships/externalLink" Target="externalLinks/externalLink1.xml"/><Relationship Id="rId3" Type="http://schemas.openxmlformats.org/officeDocument/2006/relationships/worksheet" Target="worksheets/sheet2.xml"/><Relationship Id="rId12" Type="http://schemas.openxmlformats.org/officeDocument/2006/relationships/chartsheet" Target="chartsheets/sheet6.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worksheet" Target="worksheets/sheet18.xml"/><Relationship Id="rId38" Type="http://schemas.openxmlformats.org/officeDocument/2006/relationships/chartsheet" Target="chartsheets/sheet18.xml"/><Relationship Id="rId46" Type="http://schemas.openxmlformats.org/officeDocument/2006/relationships/chartsheet" Target="chartsheets/sheet22.xml"/><Relationship Id="rId59" Type="http://schemas.openxmlformats.org/officeDocument/2006/relationships/worksheet" Target="worksheets/sheet31.xml"/><Relationship Id="rId67" Type="http://schemas.openxmlformats.org/officeDocument/2006/relationships/worksheet" Target="worksheets/sheet35.xml"/><Relationship Id="rId20" Type="http://schemas.openxmlformats.org/officeDocument/2006/relationships/chartsheet" Target="chartsheets/sheet9.xml"/><Relationship Id="rId41" Type="http://schemas.openxmlformats.org/officeDocument/2006/relationships/worksheet" Target="worksheets/sheet22.xml"/><Relationship Id="rId54" Type="http://schemas.openxmlformats.org/officeDocument/2006/relationships/chartsheet" Target="chartsheets/sheet26.xml"/><Relationship Id="rId62" Type="http://schemas.openxmlformats.org/officeDocument/2006/relationships/chartsheet" Target="chartsheets/sheet30.xml"/><Relationship Id="rId70" Type="http://schemas.openxmlformats.org/officeDocument/2006/relationships/chartsheet" Target="chartsheets/sheet34.xml"/><Relationship Id="rId75" Type="http://schemas.openxmlformats.org/officeDocument/2006/relationships/worksheet" Target="worksheets/sheet39.xml"/><Relationship Id="rId83" Type="http://schemas.openxmlformats.org/officeDocument/2006/relationships/worksheet" Target="worksheets/sheet4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chartsheet" Target="chartsheets/sheet3.xml"/><Relationship Id="rId15" Type="http://schemas.openxmlformats.org/officeDocument/2006/relationships/worksheet" Target="worksheets/sheet8.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chartsheet" Target="chartsheets/sheet17.xml"/><Relationship Id="rId49" Type="http://schemas.openxmlformats.org/officeDocument/2006/relationships/worksheet" Target="worksheets/sheet26.xml"/><Relationship Id="rId57" Type="http://schemas.openxmlformats.org/officeDocument/2006/relationships/worksheet" Target="worksheets/sheet30.xml"/><Relationship Id="rId10" Type="http://schemas.openxmlformats.org/officeDocument/2006/relationships/chartsheet" Target="chartsheets/sheet5.xml"/><Relationship Id="rId31" Type="http://schemas.openxmlformats.org/officeDocument/2006/relationships/worksheet" Target="worksheets/sheet17.xml"/><Relationship Id="rId44" Type="http://schemas.openxmlformats.org/officeDocument/2006/relationships/chartsheet" Target="chartsheets/sheet21.xml"/><Relationship Id="rId52" Type="http://schemas.openxmlformats.org/officeDocument/2006/relationships/chartsheet" Target="chartsheets/sheet25.xml"/><Relationship Id="rId60" Type="http://schemas.openxmlformats.org/officeDocument/2006/relationships/chartsheet" Target="chartsheets/sheet29.xml"/><Relationship Id="rId65" Type="http://schemas.openxmlformats.org/officeDocument/2006/relationships/worksheet" Target="worksheets/sheet34.xml"/><Relationship Id="rId73" Type="http://schemas.openxmlformats.org/officeDocument/2006/relationships/worksheet" Target="worksheets/sheet38.xml"/><Relationship Id="rId78" Type="http://schemas.openxmlformats.org/officeDocument/2006/relationships/chartsheet" Target="chartsheets/sheet38.xml"/><Relationship Id="rId81" Type="http://schemas.openxmlformats.org/officeDocument/2006/relationships/worksheet" Target="worksheets/sheet42.xml"/><Relationship Id="rId86"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3" Type="http://schemas.openxmlformats.org/officeDocument/2006/relationships/themeOverride" Target="../theme/themeOverride37.xml"/><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3" Type="http://schemas.openxmlformats.org/officeDocument/2006/relationships/themeOverride" Target="../theme/themeOverride38.xml"/><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3" Type="http://schemas.openxmlformats.org/officeDocument/2006/relationships/themeOverride" Target="../theme/themeOverride39.xml"/><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themeOverride" Target="../theme/themeOverride40.xml"/><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3" Type="http://schemas.openxmlformats.org/officeDocument/2006/relationships/themeOverride" Target="../theme/themeOverride41.xml"/><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3" Type="http://schemas.openxmlformats.org/officeDocument/2006/relationships/themeOverride" Target="../theme/themeOverride42.xml"/><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960125447594717E-2"/>
          <c:y val="2.7544184012246276E-2"/>
          <c:w val="0.91124535320985944"/>
          <c:h val="0.72261146931940334"/>
        </c:manualLayout>
      </c:layout>
      <c:barChart>
        <c:barDir val="col"/>
        <c:grouping val="clustered"/>
        <c:varyColors val="0"/>
        <c:ser>
          <c:idx val="0"/>
          <c:order val="0"/>
          <c:tx>
            <c:strRef>
              <c:f>'1.'!$B$7</c:f>
              <c:strCache>
                <c:ptCount val="1"/>
                <c:pt idx="0">
                  <c:v>2011 kv.1</c:v>
                </c:pt>
              </c:strCache>
            </c:strRef>
          </c:tx>
          <c:spPr>
            <a:solidFill>
              <a:srgbClr val="006A7D"/>
            </a:solidFill>
            <a:ln>
              <a:noFill/>
            </a:ln>
            <a:effectLst/>
          </c:spPr>
          <c:invertIfNegative val="0"/>
          <c:cat>
            <c:strRef>
              <c:f>'1.'!$A$8:$A$15</c:f>
              <c:strCache>
                <c:ptCount val="8"/>
                <c:pt idx="0">
                  <c:v>Storbanker</c:v>
                </c:pt>
                <c:pt idx="1">
                  <c:v>Konsumtionskredit</c:v>
                </c:pt>
                <c:pt idx="2">
                  <c:v>Bolånebanker</c:v>
                </c:pt>
                <c:pt idx="3">
                  <c:v>VP-banker</c:v>
                </c:pt>
                <c:pt idx="4">
                  <c:v>Leasing</c:v>
                </c:pt>
                <c:pt idx="5">
                  <c:v>Sparbanker</c:v>
                </c:pt>
                <c:pt idx="6">
                  <c:v>Övriga</c:v>
                </c:pt>
                <c:pt idx="7">
                  <c:v>Utländska banker</c:v>
                </c:pt>
              </c:strCache>
            </c:strRef>
          </c:cat>
          <c:val>
            <c:numRef>
              <c:f>'1.'!$B$8:$B$15</c:f>
              <c:numCache>
                <c:formatCode>0</c:formatCode>
                <c:ptCount val="8"/>
                <c:pt idx="0">
                  <c:v>59.399930318429824</c:v>
                </c:pt>
                <c:pt idx="1">
                  <c:v>0.37651284528219464</c:v>
                </c:pt>
                <c:pt idx="2">
                  <c:v>10.511648421961098</c:v>
                </c:pt>
                <c:pt idx="3">
                  <c:v>0.23488915727260229</c:v>
                </c:pt>
                <c:pt idx="4">
                  <c:v>0.49241466218820545</c:v>
                </c:pt>
                <c:pt idx="5">
                  <c:v>3.8270029202952474</c:v>
                </c:pt>
                <c:pt idx="6">
                  <c:v>2.3218431541052609</c:v>
                </c:pt>
                <c:pt idx="7">
                  <c:v>22.835758520465564</c:v>
                </c:pt>
              </c:numCache>
            </c:numRef>
          </c:val>
          <c:extLst>
            <c:ext xmlns:c16="http://schemas.microsoft.com/office/drawing/2014/chart" uri="{C3380CC4-5D6E-409C-BE32-E72D297353CC}">
              <c16:uniqueId val="{00000000-33C0-4935-B35D-0304C8FBFA01}"/>
            </c:ext>
          </c:extLst>
        </c:ser>
        <c:ser>
          <c:idx val="1"/>
          <c:order val="1"/>
          <c:tx>
            <c:strRef>
              <c:f>'1.'!$C$7</c:f>
              <c:strCache>
                <c:ptCount val="1"/>
                <c:pt idx="0">
                  <c:v>2022 kv.4</c:v>
                </c:pt>
              </c:strCache>
            </c:strRef>
          </c:tx>
          <c:spPr>
            <a:solidFill>
              <a:srgbClr val="F8971D"/>
            </a:solidFill>
            <a:ln>
              <a:noFill/>
            </a:ln>
            <a:effectLst/>
          </c:spPr>
          <c:invertIfNegative val="0"/>
          <c:cat>
            <c:strRef>
              <c:f>'1.'!$A$8:$A$15</c:f>
              <c:strCache>
                <c:ptCount val="8"/>
                <c:pt idx="0">
                  <c:v>Storbanker</c:v>
                </c:pt>
                <c:pt idx="1">
                  <c:v>Konsumtionskredit</c:v>
                </c:pt>
                <c:pt idx="2">
                  <c:v>Bolånebanker</c:v>
                </c:pt>
                <c:pt idx="3">
                  <c:v>VP-banker</c:v>
                </c:pt>
                <c:pt idx="4">
                  <c:v>Leasing</c:v>
                </c:pt>
                <c:pt idx="5">
                  <c:v>Sparbanker</c:v>
                </c:pt>
                <c:pt idx="6">
                  <c:v>Övriga</c:v>
                </c:pt>
                <c:pt idx="7">
                  <c:v>Utländska banker</c:v>
                </c:pt>
              </c:strCache>
            </c:strRef>
          </c:cat>
          <c:val>
            <c:numRef>
              <c:f>'1.'!$C$8:$C$15</c:f>
              <c:numCache>
                <c:formatCode>0</c:formatCode>
                <c:ptCount val="8"/>
                <c:pt idx="0">
                  <c:v>54.204586455948586</c:v>
                </c:pt>
                <c:pt idx="1">
                  <c:v>1.8184289577509196</c:v>
                </c:pt>
                <c:pt idx="2">
                  <c:v>13.959635296650882</c:v>
                </c:pt>
                <c:pt idx="3">
                  <c:v>0.60955014248037087</c:v>
                </c:pt>
                <c:pt idx="4">
                  <c:v>0.4426486329441961</c:v>
                </c:pt>
                <c:pt idx="5">
                  <c:v>5.0956714507166163</c:v>
                </c:pt>
                <c:pt idx="6">
                  <c:v>3.8658319871380376</c:v>
                </c:pt>
                <c:pt idx="7">
                  <c:v>20.003647076370367</c:v>
                </c:pt>
              </c:numCache>
            </c:numRef>
          </c:val>
          <c:extLst>
            <c:ext xmlns:c16="http://schemas.microsoft.com/office/drawing/2014/chart" uri="{C3380CC4-5D6E-409C-BE32-E72D297353CC}">
              <c16:uniqueId val="{00000001-33C0-4935-B35D-0304C8FBFA0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56000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256541097966256"/>
        </c:manualLayout>
      </c:layout>
      <c:lineChart>
        <c:grouping val="standard"/>
        <c:varyColors val="0"/>
        <c:ser>
          <c:idx val="0"/>
          <c:order val="0"/>
          <c:tx>
            <c:strRef>
              <c:f>'10'!$B$7</c:f>
              <c:strCache>
                <c:ptCount val="1"/>
                <c:pt idx="0">
                  <c:v>Avkastning på totalt kapital</c:v>
                </c:pt>
              </c:strCache>
            </c:strRef>
          </c:tx>
          <c:spPr>
            <a:ln w="38100" cap="sq">
              <a:solidFill>
                <a:srgbClr val="006A7D"/>
              </a:solidFill>
              <a:prstDash val="solid"/>
              <a:round/>
            </a:ln>
            <a:effectLst/>
          </c:spPr>
          <c:marker>
            <c:symbol val="none"/>
          </c:marker>
          <c:cat>
            <c:numRef>
              <c:f>'10'!$A$8:$A$39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'10'!$B$8:$B$39</c:f>
              <c:numCache>
                <c:formatCode>0.0</c:formatCode>
                <c:ptCount val="32"/>
                <c:pt idx="0">
                  <c:v>0.6871006493739672</c:v>
                </c:pt>
                <c:pt idx="1">
                  <c:v>0.63482680240551737</c:v>
                </c:pt>
                <c:pt idx="2">
                  <c:v>0.61203486348384939</c:v>
                </c:pt>
                <c:pt idx="3">
                  <c:v>0.65100668261396322</c:v>
                </c:pt>
                <c:pt idx="4">
                  <c:v>0.54870829016440992</c:v>
                </c:pt>
                <c:pt idx="5">
                  <c:v>0.74459950161351984</c:v>
                </c:pt>
                <c:pt idx="6">
                  <c:v>0.73993453808820731</c:v>
                </c:pt>
                <c:pt idx="7">
                  <c:v>0.75235234273042129</c:v>
                </c:pt>
                <c:pt idx="8">
                  <c:v>0.79000336083847011</c:v>
                </c:pt>
                <c:pt idx="9">
                  <c:v>0.7764761282609669</c:v>
                </c:pt>
                <c:pt idx="10">
                  <c:v>0.74330269884830136</c:v>
                </c:pt>
                <c:pt idx="11">
                  <c:v>0.74845093484882153</c:v>
                </c:pt>
                <c:pt idx="12">
                  <c:v>0.7512865082238086</c:v>
                </c:pt>
                <c:pt idx="13">
                  <c:v>0.86221612227473243</c:v>
                </c:pt>
                <c:pt idx="14">
                  <c:v>0.81507081701542894</c:v>
                </c:pt>
                <c:pt idx="15">
                  <c:v>0.8031666619879847</c:v>
                </c:pt>
                <c:pt idx="16">
                  <c:v>0.77376997331840225</c:v>
                </c:pt>
                <c:pt idx="17">
                  <c:v>0.74718645881599299</c:v>
                </c:pt>
                <c:pt idx="18">
                  <c:v>0.69906960126062456</c:v>
                </c:pt>
                <c:pt idx="19">
                  <c:v>0.71474283901985625</c:v>
                </c:pt>
                <c:pt idx="20">
                  <c:v>0.23057832231552633</c:v>
                </c:pt>
                <c:pt idx="21">
                  <c:v>0.37663436588477583</c:v>
                </c:pt>
                <c:pt idx="22">
                  <c:v>0.46090646994443407</c:v>
                </c:pt>
                <c:pt idx="23">
                  <c:v>0.51650483798802138</c:v>
                </c:pt>
                <c:pt idx="24">
                  <c:v>0.68682202441826323</c:v>
                </c:pt>
                <c:pt idx="25">
                  <c:v>0.70155452045143007</c:v>
                </c:pt>
                <c:pt idx="26">
                  <c:v>0.70199278736853499</c:v>
                </c:pt>
                <c:pt idx="27">
                  <c:v>0.68472526794678967</c:v>
                </c:pt>
                <c:pt idx="28">
                  <c:v>0.65362613623866761</c:v>
                </c:pt>
                <c:pt idx="29">
                  <c:v>0.54345444939532417</c:v>
                </c:pt>
                <c:pt idx="30">
                  <c:v>0.58066543066112297</c:v>
                </c:pt>
                <c:pt idx="31">
                  <c:v>0.65145362736752632</c:v>
                </c:pt>
              </c:numCache>
            </c:numRef>
          </c:val>
          <c:smooth val="0"/>
          <c:extLst>
            <c:ext xmlns:c16="http://schemas.microsoft.com/office/drawing/2014/chart" uri="{C3380CC4-5D6E-409C-BE32-E72D297353CC}">
              <c16:uniqueId val="{00000000-B124-42DF-ADE0-23CD9E3C5985}"/>
            </c:ext>
          </c:extLst>
        </c:ser>
        <c:ser>
          <c:idx val="1"/>
          <c:order val="1"/>
          <c:tx>
            <c:strRef>
              <c:f>'10'!$C$7</c:f>
              <c:strCache>
                <c:ptCount val="1"/>
                <c:pt idx="0">
                  <c:v>EU-banker</c:v>
                </c:pt>
              </c:strCache>
            </c:strRef>
          </c:tx>
          <c:spPr>
            <a:ln w="38100" cap="sq">
              <a:solidFill>
                <a:srgbClr val="98449A"/>
              </a:solidFill>
              <a:prstDash val="solid"/>
              <a:round/>
            </a:ln>
            <a:effectLst/>
          </c:spPr>
          <c:marker>
            <c:symbol val="none"/>
          </c:marker>
          <c:cat>
            <c:numRef>
              <c:f>'10'!$A$8:$A$39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'10'!$C$8:$C$39</c:f>
              <c:numCache>
                <c:formatCode>0.0</c:formatCode>
                <c:ptCount val="32"/>
                <c:pt idx="1">
                  <c:v>0.40832499999999999</c:v>
                </c:pt>
                <c:pt idx="2">
                  <c:v>0.38393657000000003</c:v>
                </c:pt>
                <c:pt idx="3">
                  <c:v>0.27527974999999999</c:v>
                </c:pt>
                <c:pt idx="4">
                  <c:v>0.35721696999999997</c:v>
                </c:pt>
                <c:pt idx="5">
                  <c:v>0.35839628000000001</c:v>
                </c:pt>
                <c:pt idx="6">
                  <c:v>0.34438551000000001</c:v>
                </c:pt>
                <c:pt idx="7">
                  <c:v>0.21097115</c:v>
                </c:pt>
                <c:pt idx="8">
                  <c:v>0.47937661999999998</c:v>
                </c:pt>
                <c:pt idx="9">
                  <c:v>0.46377635</c:v>
                </c:pt>
                <c:pt idx="10">
                  <c:v>0.47325222000000006</c:v>
                </c:pt>
                <c:pt idx="11">
                  <c:v>0.40385044999999997</c:v>
                </c:pt>
                <c:pt idx="12">
                  <c:v>0.45526081999999995</c:v>
                </c:pt>
                <c:pt idx="13">
                  <c:v>0.48283876999999997</c:v>
                </c:pt>
                <c:pt idx="14">
                  <c:v>0.48775278</c:v>
                </c:pt>
                <c:pt idx="15">
                  <c:v>0.44453497999999997</c:v>
                </c:pt>
                <c:pt idx="16">
                  <c:v>0.45209355000000001</c:v>
                </c:pt>
                <c:pt idx="17">
                  <c:v>0.46618804999999996</c:v>
                </c:pt>
                <c:pt idx="18">
                  <c:v>0.43092458</c:v>
                </c:pt>
                <c:pt idx="19">
                  <c:v>0.38832080000000002</c:v>
                </c:pt>
                <c:pt idx="20">
                  <c:v>8.4962300000000004E-2</c:v>
                </c:pt>
                <c:pt idx="21">
                  <c:v>3.2104300000000002E-2</c:v>
                </c:pt>
                <c:pt idx="22">
                  <c:v>0.16243850000000001</c:v>
                </c:pt>
                <c:pt idx="23">
                  <c:v>0.1284545</c:v>
                </c:pt>
                <c:pt idx="24">
                  <c:v>0.48423739999999998</c:v>
                </c:pt>
                <c:pt idx="25">
                  <c:v>0.46691559999999999</c:v>
                </c:pt>
                <c:pt idx="26">
                  <c:v>0.48677369999999998</c:v>
                </c:pt>
                <c:pt idx="27">
                  <c:v>0.46636420000000001</c:v>
                </c:pt>
                <c:pt idx="28">
                  <c:v>0.41594999999999999</c:v>
                </c:pt>
                <c:pt idx="29">
                  <c:v>0.4927821</c:v>
                </c:pt>
                <c:pt idx="30">
                  <c:v>0.47644330000000001</c:v>
                </c:pt>
              </c:numCache>
            </c:numRef>
          </c:val>
          <c:smooth val="0"/>
          <c:extLst>
            <c:ext xmlns:c16="http://schemas.microsoft.com/office/drawing/2014/chart" uri="{C3380CC4-5D6E-409C-BE32-E72D297353CC}">
              <c16:uniqueId val="{00000001-B124-42DF-ADE0-23CD9E3C5985}"/>
            </c:ext>
          </c:extLst>
        </c:ser>
        <c:ser>
          <c:idx val="2"/>
          <c:order val="2"/>
          <c:tx>
            <c:strRef>
              <c:f>'10'!$D$7</c:f>
              <c:strCache>
                <c:ptCount val="1"/>
                <c:pt idx="0">
                  <c:v>Exkl. Klarna</c:v>
                </c:pt>
              </c:strCache>
            </c:strRef>
          </c:tx>
          <c:spPr>
            <a:ln w="38100" cap="rnd">
              <a:solidFill>
                <a:srgbClr val="F8971D"/>
              </a:solidFill>
              <a:prstDash val="solid"/>
              <a:round/>
            </a:ln>
            <a:effectLst/>
          </c:spPr>
          <c:marker>
            <c:symbol val="none"/>
          </c:marker>
          <c:cat>
            <c:numRef>
              <c:f>'10'!$A$8:$A$39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'10'!$D$8:$D$39</c:f>
              <c:numCache>
                <c:formatCode>0.0</c:formatCode>
                <c:ptCount val="32"/>
                <c:pt idx="0">
                  <c:v>0.68446662356071275</c:v>
                </c:pt>
                <c:pt idx="1">
                  <c:v>0.63267803023096481</c:v>
                </c:pt>
                <c:pt idx="2">
                  <c:v>0.61019317784606886</c:v>
                </c:pt>
                <c:pt idx="3">
                  <c:v>0.65017212417475412</c:v>
                </c:pt>
                <c:pt idx="4">
                  <c:v>0.54834800140277307</c:v>
                </c:pt>
                <c:pt idx="5">
                  <c:v>0.7432478700162406</c:v>
                </c:pt>
                <c:pt idx="6">
                  <c:v>0.7378177209518757</c:v>
                </c:pt>
                <c:pt idx="7">
                  <c:v>0.75195291752250681</c:v>
                </c:pt>
                <c:pt idx="8">
                  <c:v>0.78690247343677877</c:v>
                </c:pt>
                <c:pt idx="9">
                  <c:v>0.7726105024076847</c:v>
                </c:pt>
                <c:pt idx="10">
                  <c:v>0.73953200830599886</c:v>
                </c:pt>
                <c:pt idx="11">
                  <c:v>0.74591291122411096</c:v>
                </c:pt>
                <c:pt idx="12">
                  <c:v>0.74968252938691393</c:v>
                </c:pt>
                <c:pt idx="13">
                  <c:v>0.86260872228181629</c:v>
                </c:pt>
                <c:pt idx="14">
                  <c:v>0.81601105375848848</c:v>
                </c:pt>
                <c:pt idx="15">
                  <c:v>0.80408003681468943</c:v>
                </c:pt>
                <c:pt idx="16">
                  <c:v>0.77959125083877334</c:v>
                </c:pt>
                <c:pt idx="17">
                  <c:v>0.75076365806185186</c:v>
                </c:pt>
                <c:pt idx="18">
                  <c:v>0.7062724530450305</c:v>
                </c:pt>
                <c:pt idx="19">
                  <c:v>0.72571615771260678</c:v>
                </c:pt>
                <c:pt idx="20">
                  <c:v>0.24720976756360952</c:v>
                </c:pt>
                <c:pt idx="21">
                  <c:v>0.38748066347383064</c:v>
                </c:pt>
                <c:pt idx="22">
                  <c:v>0.46990867760455418</c:v>
                </c:pt>
                <c:pt idx="23">
                  <c:v>0.53109152103331969</c:v>
                </c:pt>
                <c:pt idx="24">
                  <c:v>0.71304845750701129</c:v>
                </c:pt>
                <c:pt idx="25">
                  <c:v>0.72966210115961327</c:v>
                </c:pt>
                <c:pt idx="26">
                  <c:v>0.73488108744831038</c:v>
                </c:pt>
                <c:pt idx="27">
                  <c:v>0.75224877013384439</c:v>
                </c:pt>
                <c:pt idx="28">
                  <c:v>0.74520653023672734</c:v>
                </c:pt>
                <c:pt idx="29">
                  <c:v>0.64958174856013529</c:v>
                </c:pt>
                <c:pt idx="30">
                  <c:v>0.67528657187757835</c:v>
                </c:pt>
                <c:pt idx="31">
                  <c:v>0.74390059068799275</c:v>
                </c:pt>
              </c:numCache>
            </c:numRef>
          </c:val>
          <c:smooth val="0"/>
          <c:extLst>
            <c:ext xmlns:c16="http://schemas.microsoft.com/office/drawing/2014/chart" uri="{C3380CC4-5D6E-409C-BE32-E72D297353CC}">
              <c16:uniqueId val="{00000002-B124-42DF-ADE0-23CD9E3C598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3.1630931787467863E-2"/>
          <c:y val="0.86778308301291085"/>
          <c:w val="0.9241709682440814"/>
          <c:h val="0.129380466472303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18112019857044E-2"/>
          <c:y val="4.986938582454796E-2"/>
          <c:w val="0.94310906193078325"/>
          <c:h val="0.79340156615513668"/>
        </c:manualLayout>
      </c:layout>
      <c:lineChart>
        <c:grouping val="standard"/>
        <c:varyColors val="0"/>
        <c:ser>
          <c:idx val="0"/>
          <c:order val="0"/>
          <c:tx>
            <c:strRef>
              <c:f>'11.'!$B$7</c:f>
              <c:strCache>
                <c:ptCount val="1"/>
                <c:pt idx="0">
                  <c:v>K/I kvot</c:v>
                </c:pt>
              </c:strCache>
            </c:strRef>
          </c:tx>
          <c:spPr>
            <a:ln w="38100" cap="sq">
              <a:solidFill>
                <a:srgbClr val="006A7D"/>
              </a:solidFill>
              <a:prstDash val="solid"/>
              <a:round/>
            </a:ln>
            <a:effectLst/>
          </c:spPr>
          <c:marker>
            <c:symbol val="none"/>
          </c:marker>
          <c:cat>
            <c:numRef>
              <c:f>'11.'!$A$8:$A$39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'11.'!$B$8:$B$39</c:f>
              <c:numCache>
                <c:formatCode>0.0</c:formatCode>
                <c:ptCount val="32"/>
                <c:pt idx="0">
                  <c:v>51.882004563109142</c:v>
                </c:pt>
                <c:pt idx="1">
                  <c:v>53.475039274442793</c:v>
                </c:pt>
                <c:pt idx="2">
                  <c:v>53.592300343924748</c:v>
                </c:pt>
                <c:pt idx="3">
                  <c:v>54.070545075334998</c:v>
                </c:pt>
                <c:pt idx="4">
                  <c:v>57.824993067390821</c:v>
                </c:pt>
                <c:pt idx="5">
                  <c:v>53.809470580817262</c:v>
                </c:pt>
                <c:pt idx="6">
                  <c:v>53.096562753674384</c:v>
                </c:pt>
                <c:pt idx="7">
                  <c:v>53.433842010545895</c:v>
                </c:pt>
                <c:pt idx="8">
                  <c:v>51.792337513428912</c:v>
                </c:pt>
                <c:pt idx="9">
                  <c:v>52.378182800239351</c:v>
                </c:pt>
                <c:pt idx="10">
                  <c:v>52.060398146449337</c:v>
                </c:pt>
                <c:pt idx="11">
                  <c:v>52.981998149607712</c:v>
                </c:pt>
                <c:pt idx="12">
                  <c:v>52.286282498121238</c:v>
                </c:pt>
                <c:pt idx="13">
                  <c:v>51.191906488683067</c:v>
                </c:pt>
                <c:pt idx="14">
                  <c:v>51.756358194657381</c:v>
                </c:pt>
                <c:pt idx="15">
                  <c:v>52.768817049697766</c:v>
                </c:pt>
                <c:pt idx="16">
                  <c:v>50.616913835943897</c:v>
                </c:pt>
                <c:pt idx="17">
                  <c:v>52.454285577726687</c:v>
                </c:pt>
                <c:pt idx="18">
                  <c:v>53.839005064755519</c:v>
                </c:pt>
                <c:pt idx="19">
                  <c:v>54.29275783304427</c:v>
                </c:pt>
                <c:pt idx="20">
                  <c:v>64.597318322891866</c:v>
                </c:pt>
                <c:pt idx="21">
                  <c:v>59.738658908715493</c:v>
                </c:pt>
                <c:pt idx="22">
                  <c:v>57.924519987766764</c:v>
                </c:pt>
                <c:pt idx="23">
                  <c:v>57.504992529805278</c:v>
                </c:pt>
                <c:pt idx="24">
                  <c:v>52.899296525976723</c:v>
                </c:pt>
                <c:pt idx="25">
                  <c:v>54.99363823608919</c:v>
                </c:pt>
                <c:pt idx="26">
                  <c:v>54.057147333155044</c:v>
                </c:pt>
                <c:pt idx="27">
                  <c:v>55.008897859683636</c:v>
                </c:pt>
                <c:pt idx="28">
                  <c:v>54.229649247663637</c:v>
                </c:pt>
                <c:pt idx="29">
                  <c:v>57.880394382720326</c:v>
                </c:pt>
                <c:pt idx="30">
                  <c:v>55.565134656623059</c:v>
                </c:pt>
                <c:pt idx="31">
                  <c:v>54.628766916595637</c:v>
                </c:pt>
              </c:numCache>
            </c:numRef>
          </c:val>
          <c:smooth val="0"/>
          <c:extLst>
            <c:ext xmlns:c16="http://schemas.microsoft.com/office/drawing/2014/chart" uri="{C3380CC4-5D6E-409C-BE32-E72D297353CC}">
              <c16:uniqueId val="{00000000-B3E7-4AF4-8DD9-3E3D874C52DA}"/>
            </c:ext>
          </c:extLst>
        </c:ser>
        <c:ser>
          <c:idx val="1"/>
          <c:order val="1"/>
          <c:tx>
            <c:strRef>
              <c:f>'11.'!$C$7</c:f>
              <c:strCache>
                <c:ptCount val="1"/>
                <c:pt idx="0">
                  <c:v>K/I-kvot, glidande medelvärde</c:v>
                </c:pt>
              </c:strCache>
            </c:strRef>
          </c:tx>
          <c:spPr>
            <a:ln w="38100" cap="rnd">
              <a:solidFill>
                <a:srgbClr val="006A7D"/>
              </a:solidFill>
              <a:prstDash val="dash"/>
              <a:round/>
            </a:ln>
            <a:effectLst/>
          </c:spPr>
          <c:marker>
            <c:symbol val="none"/>
          </c:marker>
          <c:cat>
            <c:numRef>
              <c:f>'11.'!$A$8:$A$39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'11.'!$C$8:$C$39</c:f>
              <c:numCache>
                <c:formatCode>0.0</c:formatCode>
                <c:ptCount val="32"/>
                <c:pt idx="0">
                  <c:v>50.95874828217989</c:v>
                </c:pt>
                <c:pt idx="1">
                  <c:v>50.198525137506898</c:v>
                </c:pt>
                <c:pt idx="2">
                  <c:v>50.598941425503696</c:v>
                </c:pt>
                <c:pt idx="3">
                  <c:v>53.254972314202917</c:v>
                </c:pt>
                <c:pt idx="4">
                  <c:v>54.740719440273345</c:v>
                </c:pt>
                <c:pt idx="5">
                  <c:v>54.824327266866959</c:v>
                </c:pt>
                <c:pt idx="6">
                  <c:v>54.700392869304373</c:v>
                </c:pt>
                <c:pt idx="7">
                  <c:v>54.541217103107087</c:v>
                </c:pt>
                <c:pt idx="8">
                  <c:v>53.033053214616608</c:v>
                </c:pt>
                <c:pt idx="9">
                  <c:v>52.675231269472135</c:v>
                </c:pt>
                <c:pt idx="10">
                  <c:v>52.41619011766587</c:v>
                </c:pt>
                <c:pt idx="11">
                  <c:v>52.303229152431328</c:v>
                </c:pt>
                <c:pt idx="12">
                  <c:v>52.426715398604415</c:v>
                </c:pt>
                <c:pt idx="13">
                  <c:v>52.13014632071534</c:v>
                </c:pt>
                <c:pt idx="14">
                  <c:v>52.054136332767342</c:v>
                </c:pt>
                <c:pt idx="15">
                  <c:v>52.000841057789856</c:v>
                </c:pt>
                <c:pt idx="16">
                  <c:v>51.58349889224553</c:v>
                </c:pt>
                <c:pt idx="17">
                  <c:v>51.899093664506424</c:v>
                </c:pt>
                <c:pt idx="18">
                  <c:v>52.419755382030964</c:v>
                </c:pt>
                <c:pt idx="19">
                  <c:v>52.8007405778676</c:v>
                </c:pt>
                <c:pt idx="20">
                  <c:v>56.29584169960458</c:v>
                </c:pt>
                <c:pt idx="21">
                  <c:v>58.11693503235179</c:v>
                </c:pt>
                <c:pt idx="22">
                  <c:v>59.138313763104591</c:v>
                </c:pt>
                <c:pt idx="23">
                  <c:v>59.941372437294845</c:v>
                </c:pt>
                <c:pt idx="24">
                  <c:v>57.016866988066063</c:v>
                </c:pt>
                <c:pt idx="25">
                  <c:v>55.830611819909493</c:v>
                </c:pt>
                <c:pt idx="26">
                  <c:v>54.863768656256561</c:v>
                </c:pt>
                <c:pt idx="27">
                  <c:v>54.239744988726144</c:v>
                </c:pt>
                <c:pt idx="28">
                  <c:v>54.572333169147882</c:v>
                </c:pt>
                <c:pt idx="29">
                  <c:v>55.294022205805661</c:v>
                </c:pt>
                <c:pt idx="30">
                  <c:v>55.671019036672661</c:v>
                </c:pt>
                <c:pt idx="31">
                  <c:v>55.575986300900659</c:v>
                </c:pt>
              </c:numCache>
            </c:numRef>
          </c:val>
          <c:smooth val="0"/>
          <c:extLst>
            <c:ext xmlns:c16="http://schemas.microsoft.com/office/drawing/2014/chart" uri="{C3380CC4-5D6E-409C-BE32-E72D297353CC}">
              <c16:uniqueId val="{00000001-B3E7-4AF4-8DD9-3E3D874C52DA}"/>
            </c:ext>
          </c:extLst>
        </c:ser>
        <c:ser>
          <c:idx val="2"/>
          <c:order val="2"/>
          <c:tx>
            <c:strRef>
              <c:f>'11.'!$D$7</c:f>
              <c:strCache>
                <c:ptCount val="1"/>
                <c:pt idx="0">
                  <c:v>EU-banker</c:v>
                </c:pt>
              </c:strCache>
            </c:strRef>
          </c:tx>
          <c:spPr>
            <a:ln w="38100" cap="rnd">
              <a:solidFill>
                <a:srgbClr val="993366"/>
              </a:solidFill>
              <a:prstDash val="solid"/>
              <a:round/>
            </a:ln>
            <a:effectLst/>
          </c:spPr>
          <c:marker>
            <c:symbol val="none"/>
          </c:marker>
          <c:cat>
            <c:numRef>
              <c:f>'11.'!$A$8:$A$39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'11.'!$D$8:$D$39</c:f>
              <c:numCache>
                <c:formatCode>0.0</c:formatCode>
                <c:ptCount val="32"/>
                <c:pt idx="0">
                  <c:v>60.977220389999999</c:v>
                </c:pt>
                <c:pt idx="1">
                  <c:v>59.306555930000002</c:v>
                </c:pt>
                <c:pt idx="2">
                  <c:v>59.935528120000001</c:v>
                </c:pt>
                <c:pt idx="3">
                  <c:v>62.807720739999993</c:v>
                </c:pt>
                <c:pt idx="4">
                  <c:v>65.996565630000006</c:v>
                </c:pt>
                <c:pt idx="5">
                  <c:v>62.689661839999999</c:v>
                </c:pt>
                <c:pt idx="6">
                  <c:v>63.030329180000003</c:v>
                </c:pt>
                <c:pt idx="7">
                  <c:v>65.25961144</c:v>
                </c:pt>
                <c:pt idx="8">
                  <c:v>63.895539499999998</c:v>
                </c:pt>
                <c:pt idx="9">
                  <c:v>61.555518730000003</c:v>
                </c:pt>
                <c:pt idx="10">
                  <c:v>61.706182119999994</c:v>
                </c:pt>
                <c:pt idx="11">
                  <c:v>63.351302699999998</c:v>
                </c:pt>
                <c:pt idx="12">
                  <c:v>65.006623149999996</c:v>
                </c:pt>
                <c:pt idx="13">
                  <c:v>63.73910103</c:v>
                </c:pt>
                <c:pt idx="14">
                  <c:v>63.30515535</c:v>
                </c:pt>
                <c:pt idx="15">
                  <c:v>64.465958020000002</c:v>
                </c:pt>
                <c:pt idx="16">
                  <c:v>66.341579870000004</c:v>
                </c:pt>
                <c:pt idx="17">
                  <c:v>64.10522576999999</c:v>
                </c:pt>
                <c:pt idx="18">
                  <c:v>63.302078170000001</c:v>
                </c:pt>
                <c:pt idx="19">
                  <c:v>63.97961609</c:v>
                </c:pt>
                <c:pt idx="20">
                  <c:v>71.722820970000001</c:v>
                </c:pt>
                <c:pt idx="21">
                  <c:v>66.637505900000008</c:v>
                </c:pt>
                <c:pt idx="22">
                  <c:v>64.704953230000001</c:v>
                </c:pt>
                <c:pt idx="23">
                  <c:v>65.219979940000002</c:v>
                </c:pt>
                <c:pt idx="24">
                  <c:v>63.555011329999999</c:v>
                </c:pt>
                <c:pt idx="25">
                  <c:v>63.984188549999999</c:v>
                </c:pt>
                <c:pt idx="26">
                  <c:v>62.735993199999996</c:v>
                </c:pt>
                <c:pt idx="27">
                  <c:v>63.335340439999996</c:v>
                </c:pt>
                <c:pt idx="28">
                  <c:v>63.180797600000005</c:v>
                </c:pt>
                <c:pt idx="29">
                  <c:v>61.391007330000001</c:v>
                </c:pt>
                <c:pt idx="30">
                  <c:v>61.106278599999996</c:v>
                </c:pt>
              </c:numCache>
            </c:numRef>
          </c:val>
          <c:smooth val="0"/>
          <c:extLst>
            <c:ext xmlns:c16="http://schemas.microsoft.com/office/drawing/2014/chart" uri="{C3380CC4-5D6E-409C-BE32-E72D297353CC}">
              <c16:uniqueId val="{00000001-F65C-4C91-8978-F9B1159DD138}"/>
            </c:ext>
          </c:extLst>
        </c:ser>
        <c:ser>
          <c:idx val="3"/>
          <c:order val="3"/>
          <c:tx>
            <c:strRef>
              <c:f>'11.'!$E$7</c:f>
              <c:strCache>
                <c:ptCount val="1"/>
                <c:pt idx="0">
                  <c:v>Exkl. Klarna</c:v>
                </c:pt>
              </c:strCache>
            </c:strRef>
          </c:tx>
          <c:spPr>
            <a:ln w="38100" cap="rnd">
              <a:solidFill>
                <a:srgbClr val="F8971D"/>
              </a:solidFill>
              <a:round/>
            </a:ln>
            <a:effectLst/>
          </c:spPr>
          <c:marker>
            <c:symbol val="none"/>
          </c:marker>
          <c:val>
            <c:numRef>
              <c:f>'11.'!$E$8:$E$39</c:f>
              <c:numCache>
                <c:formatCode>0.0</c:formatCode>
                <c:ptCount val="32"/>
                <c:pt idx="0">
                  <c:v>51.512863095237591</c:v>
                </c:pt>
                <c:pt idx="1">
                  <c:v>53.091646030745778</c:v>
                </c:pt>
                <c:pt idx="2">
                  <c:v>53.177409258241269</c:v>
                </c:pt>
                <c:pt idx="3">
                  <c:v>53.60183603636662</c:v>
                </c:pt>
                <c:pt idx="4">
                  <c:v>57.327433811302086</c:v>
                </c:pt>
                <c:pt idx="5">
                  <c:v>53.288407946664975</c:v>
                </c:pt>
                <c:pt idx="6">
                  <c:v>52.594242477885288</c:v>
                </c:pt>
                <c:pt idx="7">
                  <c:v>52.863905036933275</c:v>
                </c:pt>
                <c:pt idx="8">
                  <c:v>51.281032490991748</c:v>
                </c:pt>
                <c:pt idx="9">
                  <c:v>51.881651964249386</c:v>
                </c:pt>
                <c:pt idx="10">
                  <c:v>51.559841712388945</c:v>
                </c:pt>
                <c:pt idx="11">
                  <c:v>52.473239995053632</c:v>
                </c:pt>
                <c:pt idx="12">
                  <c:v>51.669396779511622</c:v>
                </c:pt>
                <c:pt idx="13">
                  <c:v>50.388116936520809</c:v>
                </c:pt>
                <c:pt idx="14">
                  <c:v>50.823900497463811</c:v>
                </c:pt>
                <c:pt idx="15">
                  <c:v>51.805320255693346</c:v>
                </c:pt>
                <c:pt idx="16">
                  <c:v>49.346358277390365</c:v>
                </c:pt>
                <c:pt idx="17">
                  <c:v>51.255815807514601</c:v>
                </c:pt>
                <c:pt idx="18">
                  <c:v>52.549364952759156</c:v>
                </c:pt>
                <c:pt idx="19">
                  <c:v>52.860738857795575</c:v>
                </c:pt>
                <c:pt idx="20">
                  <c:v>63.000925244277326</c:v>
                </c:pt>
                <c:pt idx="21">
                  <c:v>58.428904868321126</c:v>
                </c:pt>
                <c:pt idx="22">
                  <c:v>56.563927248869639</c:v>
                </c:pt>
                <c:pt idx="23">
                  <c:v>56.197753357647898</c:v>
                </c:pt>
                <c:pt idx="24">
                  <c:v>51.004606395146055</c:v>
                </c:pt>
                <c:pt idx="25">
                  <c:v>53.055715358273268</c:v>
                </c:pt>
                <c:pt idx="26">
                  <c:v>51.820898643171709</c:v>
                </c:pt>
                <c:pt idx="27">
                  <c:v>51.856827956114252</c:v>
                </c:pt>
                <c:pt idx="28">
                  <c:v>49.818083803235524</c:v>
                </c:pt>
                <c:pt idx="29">
                  <c:v>52.832686786443809</c:v>
                </c:pt>
                <c:pt idx="30">
                  <c:v>51.086069660538143</c:v>
                </c:pt>
                <c:pt idx="31">
                  <c:v>50.532401439320573</c:v>
                </c:pt>
              </c:numCache>
            </c:numRef>
          </c:val>
          <c:smooth val="0"/>
          <c:extLst>
            <c:ext xmlns:c16="http://schemas.microsoft.com/office/drawing/2014/chart" uri="{C3380CC4-5D6E-409C-BE32-E72D297353CC}">
              <c16:uniqueId val="{00000000-5649-421D-BDAA-7FE79547828E}"/>
            </c:ext>
          </c:extLst>
        </c:ser>
        <c:dLbls>
          <c:showLegendKey val="0"/>
          <c:showVal val="0"/>
          <c:showCatName val="0"/>
          <c:showSerName val="0"/>
          <c:showPercent val="0"/>
          <c:showBubbleSize val="0"/>
        </c:dLbls>
        <c:smooth val="0"/>
        <c:axId val="517726632"/>
        <c:axId val="51773745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75"/>
          <c:min val="4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7.7387417122423904E-2"/>
          <c:y val="0.9129234451715259"/>
          <c:w val="0.86034444388299791"/>
          <c:h val="4.4940729535350131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'12.'!$B$7</c:f>
              <c:strCache>
                <c:ptCount val="1"/>
                <c:pt idx="0">
                  <c:v>Räntenettomarginal</c:v>
                </c:pt>
              </c:strCache>
            </c:strRef>
          </c:tx>
          <c:spPr>
            <a:ln w="38100" cap="sq">
              <a:solidFill>
                <a:srgbClr val="006A7D"/>
              </a:solidFill>
              <a:prstDash val="solid"/>
              <a:round/>
            </a:ln>
            <a:effectLst/>
          </c:spPr>
          <c:marker>
            <c:symbol val="none"/>
          </c:marker>
          <c:cat>
            <c:numRef>
              <c:f>'12.'!$A$8:$A$39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'12.'!$B$8:$B$39</c:f>
              <c:numCache>
                <c:formatCode>0.0</c:formatCode>
                <c:ptCount val="32"/>
                <c:pt idx="0">
                  <c:v>1.1998296875223231</c:v>
                </c:pt>
                <c:pt idx="1">
                  <c:v>1.1880196649258734</c:v>
                </c:pt>
                <c:pt idx="2">
                  <c:v>1.1934905978087311</c:v>
                </c:pt>
                <c:pt idx="3">
                  <c:v>1.2559984540262121</c:v>
                </c:pt>
                <c:pt idx="4">
                  <c:v>1.2040702143759876</c:v>
                </c:pt>
                <c:pt idx="5">
                  <c:v>1.1967464254935825</c:v>
                </c:pt>
                <c:pt idx="6">
                  <c:v>1.2104278003493152</c:v>
                </c:pt>
                <c:pt idx="7">
                  <c:v>1.2845952845617734</c:v>
                </c:pt>
                <c:pt idx="8">
                  <c:v>1.2220256613690694</c:v>
                </c:pt>
                <c:pt idx="9">
                  <c:v>1.2388622733005323</c:v>
                </c:pt>
                <c:pt idx="10">
                  <c:v>1.2314944742813378</c:v>
                </c:pt>
                <c:pt idx="11">
                  <c:v>1.3037000791714197</c:v>
                </c:pt>
                <c:pt idx="12">
                  <c:v>1.2519188930742555</c:v>
                </c:pt>
                <c:pt idx="13">
                  <c:v>1.2397347520074871</c:v>
                </c:pt>
                <c:pt idx="14">
                  <c:v>1.2519244008084347</c:v>
                </c:pt>
                <c:pt idx="15">
                  <c:v>1.2868925718555195</c:v>
                </c:pt>
                <c:pt idx="16">
                  <c:v>1.2434158136974238</c:v>
                </c:pt>
                <c:pt idx="17">
                  <c:v>1.2643844598820118</c:v>
                </c:pt>
                <c:pt idx="18">
                  <c:v>1.2578774640615404</c:v>
                </c:pt>
                <c:pt idx="19">
                  <c:v>1.2855378177820553</c:v>
                </c:pt>
                <c:pt idx="20">
                  <c:v>1.2177690058002819</c:v>
                </c:pt>
                <c:pt idx="21">
                  <c:v>1.2505099566976712</c:v>
                </c:pt>
                <c:pt idx="22">
                  <c:v>1.2670886487514406</c:v>
                </c:pt>
                <c:pt idx="23">
                  <c:v>1.3047234237442034</c:v>
                </c:pt>
                <c:pt idx="24">
                  <c:v>1.2180237653363684</c:v>
                </c:pt>
                <c:pt idx="25">
                  <c:v>1.2228783241966614</c:v>
                </c:pt>
                <c:pt idx="26">
                  <c:v>1.2160533103684585</c:v>
                </c:pt>
                <c:pt idx="27">
                  <c:v>1.2591447906746041</c:v>
                </c:pt>
                <c:pt idx="28">
                  <c:v>1.2624585773115042</c:v>
                </c:pt>
                <c:pt idx="29">
                  <c:v>1.2629847874818907</c:v>
                </c:pt>
                <c:pt idx="30">
                  <c:v>1.2936362289720449</c:v>
                </c:pt>
                <c:pt idx="31">
                  <c:v>1.4265829924175981</c:v>
                </c:pt>
              </c:numCache>
            </c:numRef>
          </c:val>
          <c:smooth val="0"/>
          <c:extLst>
            <c:ext xmlns:c16="http://schemas.microsoft.com/office/drawing/2014/chart" uri="{C3380CC4-5D6E-409C-BE32-E72D297353CC}">
              <c16:uniqueId val="{00000000-720D-482F-BCBF-E57E09A5CF84}"/>
            </c:ext>
          </c:extLst>
        </c:ser>
        <c:ser>
          <c:idx val="1"/>
          <c:order val="1"/>
          <c:tx>
            <c:strRef>
              <c:f>'12.'!$C$7</c:f>
              <c:strCache>
                <c:ptCount val="1"/>
                <c:pt idx="0">
                  <c:v>Andel problemlån</c:v>
                </c:pt>
              </c:strCache>
            </c:strRef>
          </c:tx>
          <c:spPr>
            <a:ln w="38100" cap="sq">
              <a:solidFill>
                <a:srgbClr val="F8971D"/>
              </a:solidFill>
              <a:prstDash val="solid"/>
              <a:round/>
            </a:ln>
            <a:effectLst/>
          </c:spPr>
          <c:marker>
            <c:symbol val="none"/>
          </c:marker>
          <c:cat>
            <c:numRef>
              <c:f>'12.'!$A$8:$A$39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'12.'!$C$8:$C$39</c:f>
              <c:numCache>
                <c:formatCode>0.0</c:formatCode>
                <c:ptCount val="32"/>
                <c:pt idx="0">
                  <c:v>0.88168291648142183</c:v>
                </c:pt>
                <c:pt idx="1">
                  <c:v>0.75231725319607834</c:v>
                </c:pt>
                <c:pt idx="2">
                  <c:v>0.83070492936840967</c:v>
                </c:pt>
                <c:pt idx="3">
                  <c:v>0.91127564009071538</c:v>
                </c:pt>
                <c:pt idx="4">
                  <c:v>0.86363119462952775</c:v>
                </c:pt>
                <c:pt idx="5">
                  <c:v>0.83713436635589455</c:v>
                </c:pt>
                <c:pt idx="6">
                  <c:v>0.79941262734367691</c:v>
                </c:pt>
                <c:pt idx="7">
                  <c:v>0.87009132361243069</c:v>
                </c:pt>
                <c:pt idx="8">
                  <c:v>0.74691390985668782</c:v>
                </c:pt>
                <c:pt idx="9">
                  <c:v>0.80933527708804553</c:v>
                </c:pt>
                <c:pt idx="10">
                  <c:v>0.82592369589688275</c:v>
                </c:pt>
                <c:pt idx="11">
                  <c:v>0.90175068016069737</c:v>
                </c:pt>
                <c:pt idx="12">
                  <c:v>0.88570361941997833</c:v>
                </c:pt>
                <c:pt idx="13">
                  <c:v>0.88739578704163846</c:v>
                </c:pt>
                <c:pt idx="14">
                  <c:v>0.88475489562086929</c:v>
                </c:pt>
                <c:pt idx="15">
                  <c:v>0.95261476987868621</c:v>
                </c:pt>
                <c:pt idx="16">
                  <c:v>0.91114191027116076</c:v>
                </c:pt>
                <c:pt idx="17">
                  <c:v>1.0348555324963531</c:v>
                </c:pt>
                <c:pt idx="18">
                  <c:v>1.0405915449674881</c:v>
                </c:pt>
                <c:pt idx="19">
                  <c:v>1.089825697807381</c:v>
                </c:pt>
                <c:pt idx="20">
                  <c:v>1.0288944649039748</c:v>
                </c:pt>
                <c:pt idx="21">
                  <c:v>1.0112057003575312</c:v>
                </c:pt>
                <c:pt idx="22">
                  <c:v>1.0137942949804739</c:v>
                </c:pt>
                <c:pt idx="23">
                  <c:v>1.0036334614727664</c:v>
                </c:pt>
                <c:pt idx="24">
                  <c:v>0.91787043029656123</c:v>
                </c:pt>
                <c:pt idx="25">
                  <c:v>0.89889712839574809</c:v>
                </c:pt>
                <c:pt idx="26">
                  <c:v>0.88338901354744725</c:v>
                </c:pt>
                <c:pt idx="27">
                  <c:v>0.98425153911799212</c:v>
                </c:pt>
                <c:pt idx="28">
                  <c:v>0.85545831929212568</c:v>
                </c:pt>
                <c:pt idx="29">
                  <c:v>0.83017502883504701</c:v>
                </c:pt>
                <c:pt idx="30">
                  <c:v>0.75405778194356199</c:v>
                </c:pt>
                <c:pt idx="31">
                  <c:v>0.8331162572094456</c:v>
                </c:pt>
              </c:numCache>
            </c:numRef>
          </c:val>
          <c:smooth val="0"/>
          <c:extLst>
            <c:ext xmlns:c16="http://schemas.microsoft.com/office/drawing/2014/chart" uri="{C3380CC4-5D6E-409C-BE32-E72D297353CC}">
              <c16:uniqueId val="{00000001-720D-482F-BCBF-E57E09A5CF84}"/>
            </c:ext>
          </c:extLst>
        </c:ser>
        <c:dLbls>
          <c:showLegendKey val="0"/>
          <c:showVal val="0"/>
          <c:showCatName val="0"/>
          <c:showSerName val="0"/>
          <c:showPercent val="0"/>
          <c:showBubbleSize val="0"/>
        </c:dLbls>
        <c:marker val="1"/>
        <c:smooth val="0"/>
        <c:axId val="517726632"/>
        <c:axId val="517737456"/>
        <c:extLst/>
      </c:lineChart>
      <c:lineChart>
        <c:grouping val="standard"/>
        <c:varyColors val="0"/>
        <c:ser>
          <c:idx val="0"/>
          <c:order val="2"/>
          <c:tx>
            <c:strRef>
              <c:f>'12.'!$D$7</c:f>
              <c:strCache>
                <c:ptCount val="1"/>
                <c:pt idx="0">
                  <c:v>Ränteintäkter</c:v>
                </c:pt>
              </c:strCache>
              <c:extLst xmlns:c15="http://schemas.microsoft.com/office/drawing/2012/chart"/>
            </c:strRef>
          </c:tx>
          <c:spPr>
            <a:ln w="38100" cap="rnd">
              <a:solidFill>
                <a:srgbClr val="753577"/>
              </a:solidFill>
              <a:round/>
            </a:ln>
            <a:effectLst/>
          </c:spPr>
          <c:marker>
            <c:symbol val="none"/>
          </c:marker>
          <c:val>
            <c:numRef>
              <c:f>'12.'!$D$8:$D$39</c:f>
              <c:numCache>
                <c:formatCode>0</c:formatCode>
                <c:ptCount val="32"/>
                <c:pt idx="0">
                  <c:v>187.63409766800001</c:v>
                </c:pt>
                <c:pt idx="1">
                  <c:v>183.95711005540801</c:v>
                </c:pt>
                <c:pt idx="2">
                  <c:v>181.0579065246751</c:v>
                </c:pt>
                <c:pt idx="3">
                  <c:v>178.278763574875</c:v>
                </c:pt>
                <c:pt idx="4">
                  <c:v>173.327465149608</c:v>
                </c:pt>
                <c:pt idx="5">
                  <c:v>170.33781077533999</c:v>
                </c:pt>
                <c:pt idx="6">
                  <c:v>171.89316160500937</c:v>
                </c:pt>
                <c:pt idx="7">
                  <c:v>193.420584013986</c:v>
                </c:pt>
                <c:pt idx="8">
                  <c:v>198.05453433220001</c:v>
                </c:pt>
                <c:pt idx="9">
                  <c:v>199.50573151187399</c:v>
                </c:pt>
                <c:pt idx="10">
                  <c:v>200.4313847507178</c:v>
                </c:pt>
                <c:pt idx="11">
                  <c:v>201.95197505253699</c:v>
                </c:pt>
                <c:pt idx="12">
                  <c:v>206.05076857811599</c:v>
                </c:pt>
                <c:pt idx="13">
                  <c:v>213.41874594961999</c:v>
                </c:pt>
                <c:pt idx="14">
                  <c:v>214.44463620975475</c:v>
                </c:pt>
                <c:pt idx="15">
                  <c:v>217.43809173128699</c:v>
                </c:pt>
                <c:pt idx="16">
                  <c:v>232.29698264599202</c:v>
                </c:pt>
                <c:pt idx="17">
                  <c:v>232.58419665559001</c:v>
                </c:pt>
                <c:pt idx="18">
                  <c:v>231.11937956967847</c:v>
                </c:pt>
                <c:pt idx="19">
                  <c:v>228.95217813775102</c:v>
                </c:pt>
                <c:pt idx="20">
                  <c:v>227.79131778662</c:v>
                </c:pt>
                <c:pt idx="21">
                  <c:v>215.536567592148</c:v>
                </c:pt>
                <c:pt idx="22">
                  <c:v>207.58275445258499</c:v>
                </c:pt>
                <c:pt idx="23">
                  <c:v>202.56453688082098</c:v>
                </c:pt>
                <c:pt idx="24">
                  <c:v>184.99922447512</c:v>
                </c:pt>
                <c:pt idx="25">
                  <c:v>184.28034921256659</c:v>
                </c:pt>
                <c:pt idx="26">
                  <c:v>185.47562985159445</c:v>
                </c:pt>
                <c:pt idx="27">
                  <c:v>184.31353914334878</c:v>
                </c:pt>
                <c:pt idx="28">
                  <c:v>197.55820993763081</c:v>
                </c:pt>
                <c:pt idx="29">
                  <c:v>211.3785937242572</c:v>
                </c:pt>
                <c:pt idx="30">
                  <c:v>236.49296510631095</c:v>
                </c:pt>
                <c:pt idx="31">
                  <c:v>282.12786770575264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DDB6-4184-8823-8E05A5C88415}"/>
            </c:ext>
          </c:extLst>
        </c:ser>
        <c:ser>
          <c:idx val="3"/>
          <c:order val="3"/>
          <c:tx>
            <c:strRef>
              <c:f>'12.'!$E$7</c:f>
              <c:strCache>
                <c:ptCount val="1"/>
                <c:pt idx="0">
                  <c:v>Räntekostnader</c:v>
                </c:pt>
              </c:strCache>
              <c:extLst xmlns:c15="http://schemas.microsoft.com/office/drawing/2012/chart"/>
            </c:strRef>
          </c:tx>
          <c:spPr>
            <a:ln w="38100" cap="rnd">
              <a:solidFill>
                <a:srgbClr val="F7EA48"/>
              </a:solidFill>
              <a:round/>
            </a:ln>
            <a:effectLst/>
          </c:spPr>
          <c:marker>
            <c:symbol val="none"/>
          </c:marker>
          <c:val>
            <c:numRef>
              <c:f>'12.'!$E$8:$E$39</c:f>
              <c:numCache>
                <c:formatCode>0</c:formatCode>
                <c:ptCount val="32"/>
                <c:pt idx="0">
                  <c:v>77.097980660000005</c:v>
                </c:pt>
                <c:pt idx="1">
                  <c:v>75.308153190951998</c:v>
                </c:pt>
                <c:pt idx="2">
                  <c:v>72.28304313290829</c:v>
                </c:pt>
                <c:pt idx="3">
                  <c:v>69.993579851174005</c:v>
                </c:pt>
                <c:pt idx="4">
                  <c:v>66.459962638236007</c:v>
                </c:pt>
                <c:pt idx="5">
                  <c:v>63.474860601894008</c:v>
                </c:pt>
                <c:pt idx="6">
                  <c:v>63.66939933944716</c:v>
                </c:pt>
                <c:pt idx="7">
                  <c:v>83.494558512316999</c:v>
                </c:pt>
                <c:pt idx="8">
                  <c:v>83.01053400344</c:v>
                </c:pt>
                <c:pt idx="9">
                  <c:v>83.885146638169999</c:v>
                </c:pt>
                <c:pt idx="10">
                  <c:v>83.631575191074944</c:v>
                </c:pt>
                <c:pt idx="11">
                  <c:v>83.960207812492001</c:v>
                </c:pt>
                <c:pt idx="12">
                  <c:v>82.816317457419999</c:v>
                </c:pt>
                <c:pt idx="13">
                  <c:v>87.803446095723999</c:v>
                </c:pt>
                <c:pt idx="14">
                  <c:v>88.341923589292932</c:v>
                </c:pt>
                <c:pt idx="15">
                  <c:v>90.297877239296</c:v>
                </c:pt>
                <c:pt idx="16">
                  <c:v>96.671866137647996</c:v>
                </c:pt>
                <c:pt idx="17">
                  <c:v>95.817819045395993</c:v>
                </c:pt>
                <c:pt idx="18">
                  <c:v>93.704919557954312</c:v>
                </c:pt>
                <c:pt idx="19">
                  <c:v>91.585851514488994</c:v>
                </c:pt>
                <c:pt idx="20">
                  <c:v>85.540446629027997</c:v>
                </c:pt>
                <c:pt idx="21">
                  <c:v>71.481299317747997</c:v>
                </c:pt>
                <c:pt idx="22">
                  <c:v>65.067971811544169</c:v>
                </c:pt>
                <c:pt idx="23">
                  <c:v>60.241783565119995</c:v>
                </c:pt>
                <c:pt idx="24">
                  <c:v>44.397742803404</c:v>
                </c:pt>
                <c:pt idx="25">
                  <c:v>43.219530824672795</c:v>
                </c:pt>
                <c:pt idx="26">
                  <c:v>43.748000374997666</c:v>
                </c:pt>
                <c:pt idx="27">
                  <c:v>43.745731816817504</c:v>
                </c:pt>
                <c:pt idx="28">
                  <c:v>46.3955348666844</c:v>
                </c:pt>
                <c:pt idx="29">
                  <c:v>56.031334697526795</c:v>
                </c:pt>
                <c:pt idx="30">
                  <c:v>72.240427239980434</c:v>
                </c:pt>
                <c:pt idx="31">
                  <c:v>101.2607584028185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DDB6-4184-8823-8E05A5C88415}"/>
            </c:ext>
          </c:extLst>
        </c:ser>
        <c:dLbls>
          <c:showLegendKey val="0"/>
          <c:showVal val="0"/>
          <c:showCatName val="0"/>
          <c:showSerName val="0"/>
          <c:showPercent val="0"/>
          <c:showBubbleSize val="0"/>
        </c:dLbls>
        <c:marker val="1"/>
        <c:smooth val="0"/>
        <c:axId val="1272960536"/>
        <c:axId val="127296381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6"/>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0.2"/>
      </c:valAx>
      <c:valAx>
        <c:axId val="127296381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272960536"/>
        <c:crosses val="max"/>
        <c:crossBetween val="between"/>
        <c:majorUnit val="40"/>
      </c:valAx>
      <c:catAx>
        <c:axId val="1272960536"/>
        <c:scaling>
          <c:orientation val="minMax"/>
        </c:scaling>
        <c:delete val="1"/>
        <c:axPos val="b"/>
        <c:majorTickMark val="out"/>
        <c:minorTickMark val="none"/>
        <c:tickLblPos val="nextTo"/>
        <c:crossAx val="1272963816"/>
        <c:crosses val="autoZero"/>
        <c:auto val="1"/>
        <c:lblAlgn val="ctr"/>
        <c:lblOffset val="100"/>
        <c:noMultiLvlLbl val="0"/>
      </c:catAx>
      <c:spPr>
        <a:noFill/>
        <a:ln>
          <a:solidFill>
            <a:srgbClr val="A4A4A4"/>
          </a:solidFill>
        </a:ln>
        <a:effectLst/>
      </c:spPr>
    </c:plotArea>
    <c:legend>
      <c:legendPos val="b"/>
      <c:layout>
        <c:manualLayout>
          <c:xMode val="edge"/>
          <c:yMode val="edge"/>
          <c:x val="5.734940121724004E-2"/>
          <c:y val="0.90968749592584386"/>
          <c:w val="0.88666959813446844"/>
          <c:h val="9.031251400063776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008856227948E-2"/>
          <c:y val="4.7764328614784544E-2"/>
          <c:w val="0.94310906193078325"/>
          <c:h val="0.77420298487008721"/>
        </c:manualLayout>
      </c:layout>
      <c:lineChart>
        <c:grouping val="standard"/>
        <c:varyColors val="0"/>
        <c:ser>
          <c:idx val="0"/>
          <c:order val="0"/>
          <c:tx>
            <c:strRef>
              <c:f>'13.'!$B$7</c:f>
              <c:strCache>
                <c:ptCount val="1"/>
                <c:pt idx="0">
                  <c:v>Total utlåning (vänster axel)</c:v>
                </c:pt>
              </c:strCache>
            </c:strRef>
          </c:tx>
          <c:spPr>
            <a:ln w="38100" cap="sq">
              <a:solidFill>
                <a:srgbClr val="006A7D"/>
              </a:solidFill>
              <a:prstDash val="solid"/>
              <a:round/>
            </a:ln>
            <a:effectLst/>
          </c:spPr>
          <c:marker>
            <c:symbol val="none"/>
          </c:marker>
          <c:cat>
            <c:numRef>
              <c:f>'13.'!$A$8:$A$27</c:f>
              <c:numCache>
                <c:formatCode>mmm\-yy</c:formatCode>
                <c:ptCount val="20"/>
                <c:pt idx="0">
                  <c:v>43190</c:v>
                </c:pt>
                <c:pt idx="1">
                  <c:v>43281</c:v>
                </c:pt>
                <c:pt idx="2">
                  <c:v>43373</c:v>
                </c:pt>
                <c:pt idx="3">
                  <c:v>43465</c:v>
                </c:pt>
                <c:pt idx="4">
                  <c:v>43555</c:v>
                </c:pt>
                <c:pt idx="5">
                  <c:v>43646</c:v>
                </c:pt>
                <c:pt idx="6">
                  <c:v>43738</c:v>
                </c:pt>
                <c:pt idx="7">
                  <c:v>43830</c:v>
                </c:pt>
                <c:pt idx="8">
                  <c:v>43921</c:v>
                </c:pt>
                <c:pt idx="9">
                  <c:v>44012</c:v>
                </c:pt>
                <c:pt idx="10">
                  <c:v>44104</c:v>
                </c:pt>
                <c:pt idx="11">
                  <c:v>44196</c:v>
                </c:pt>
                <c:pt idx="12">
                  <c:v>44286</c:v>
                </c:pt>
                <c:pt idx="13">
                  <c:v>44377</c:v>
                </c:pt>
                <c:pt idx="14">
                  <c:v>44469</c:v>
                </c:pt>
                <c:pt idx="15">
                  <c:v>44561</c:v>
                </c:pt>
                <c:pt idx="16">
                  <c:v>44651</c:v>
                </c:pt>
                <c:pt idx="17">
                  <c:v>44742</c:v>
                </c:pt>
                <c:pt idx="18">
                  <c:v>44834</c:v>
                </c:pt>
                <c:pt idx="19">
                  <c:v>44926</c:v>
                </c:pt>
              </c:numCache>
            </c:numRef>
          </c:cat>
          <c:val>
            <c:numRef>
              <c:f>'13.'!$B$8:$B$27</c:f>
              <c:numCache>
                <c:formatCode>0</c:formatCode>
                <c:ptCount val="20"/>
                <c:pt idx="0">
                  <c:v>4.5684688600000003</c:v>
                </c:pt>
                <c:pt idx="1">
                  <c:v>6.5727922110000003</c:v>
                </c:pt>
                <c:pt idx="2">
                  <c:v>8.1845161829999995</c:v>
                </c:pt>
                <c:pt idx="3">
                  <c:v>10.583130053</c:v>
                </c:pt>
                <c:pt idx="4">
                  <c:v>14.992522866</c:v>
                </c:pt>
                <c:pt idx="5">
                  <c:v>17.375924939000001</c:v>
                </c:pt>
                <c:pt idx="6">
                  <c:v>19.649134413999999</c:v>
                </c:pt>
                <c:pt idx="7">
                  <c:v>21.683818379000002</c:v>
                </c:pt>
                <c:pt idx="8">
                  <c:v>23.818884721</c:v>
                </c:pt>
                <c:pt idx="9">
                  <c:v>26.298084525</c:v>
                </c:pt>
                <c:pt idx="10">
                  <c:v>29.574357502000002</c:v>
                </c:pt>
                <c:pt idx="11">
                  <c:v>32.287214994999999</c:v>
                </c:pt>
                <c:pt idx="12">
                  <c:v>36.648727260999998</c:v>
                </c:pt>
                <c:pt idx="13">
                  <c:v>40.593842299000002</c:v>
                </c:pt>
                <c:pt idx="14">
                  <c:v>43.867851043000002</c:v>
                </c:pt>
                <c:pt idx="15">
                  <c:v>47.934092853000003</c:v>
                </c:pt>
                <c:pt idx="16">
                  <c:v>52.775515108999997</c:v>
                </c:pt>
                <c:pt idx="17">
                  <c:v>57.486800234</c:v>
                </c:pt>
                <c:pt idx="18">
                  <c:v>61.014190876999997</c:v>
                </c:pt>
                <c:pt idx="19">
                  <c:v>64.918855519999994</c:v>
                </c:pt>
              </c:numCache>
            </c:numRef>
          </c:val>
          <c:smooth val="0"/>
          <c:extLst>
            <c:ext xmlns:c16="http://schemas.microsoft.com/office/drawing/2014/chart" uri="{C3380CC4-5D6E-409C-BE32-E72D297353CC}">
              <c16:uniqueId val="{00000000-F63E-4B95-A92C-08485D6DA522}"/>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'13.'!$C$7</c:f>
              <c:strCache>
                <c:ptCount val="1"/>
                <c:pt idx="0">
                  <c:v>Andel av bolån i Sverige (höger axel)</c:v>
                </c:pt>
              </c:strCache>
            </c:strRef>
          </c:tx>
          <c:spPr>
            <a:ln w="38100" cap="rnd">
              <a:solidFill>
                <a:srgbClr val="F8971D"/>
              </a:solidFill>
              <a:round/>
            </a:ln>
            <a:effectLst/>
          </c:spPr>
          <c:marker>
            <c:symbol val="none"/>
          </c:marker>
          <c:val>
            <c:numRef>
              <c:f>'13.'!$C$8:$C$27</c:f>
              <c:numCache>
                <c:formatCode>0.00</c:formatCode>
                <c:ptCount val="20"/>
                <c:pt idx="0">
                  <c:v>0.14477732352760564</c:v>
                </c:pt>
                <c:pt idx="1">
                  <c:v>0.20537049855887088</c:v>
                </c:pt>
                <c:pt idx="2">
                  <c:v>0.25275654252859808</c:v>
                </c:pt>
                <c:pt idx="3">
                  <c:v>0.32227706124542072</c:v>
                </c:pt>
                <c:pt idx="4">
                  <c:v>0.45248182499785344</c:v>
                </c:pt>
                <c:pt idx="5">
                  <c:v>0.51757976101601455</c:v>
                </c:pt>
                <c:pt idx="6">
                  <c:v>0.57852783354517889</c:v>
                </c:pt>
                <c:pt idx="7">
                  <c:v>0.62949224430595052</c:v>
                </c:pt>
                <c:pt idx="8">
                  <c:v>0.68308550111291166</c:v>
                </c:pt>
                <c:pt idx="9">
                  <c:v>0.74251047389190339</c:v>
                </c:pt>
                <c:pt idx="10">
                  <c:v>0.82454604101043927</c:v>
                </c:pt>
                <c:pt idx="11">
                  <c:v>0.88542828877936386</c:v>
                </c:pt>
                <c:pt idx="12">
                  <c:v>0.9920433307996801</c:v>
                </c:pt>
                <c:pt idx="13">
                  <c:v>1.0791245720349458</c:v>
                </c:pt>
                <c:pt idx="14">
                  <c:v>1.1462686561218569</c:v>
                </c:pt>
                <c:pt idx="15">
                  <c:v>1.2300335678676526</c:v>
                </c:pt>
                <c:pt idx="16">
                  <c:v>1.3366087143097285</c:v>
                </c:pt>
                <c:pt idx="17">
                  <c:v>1.4351059360175418</c:v>
                </c:pt>
                <c:pt idx="18">
                  <c:v>1.5140176200941096</c:v>
                </c:pt>
                <c:pt idx="19">
                  <c:v>1.6045768653843848</c:v>
                </c:pt>
              </c:numCache>
            </c:numRef>
          </c:val>
          <c:smooth val="0"/>
          <c:extLst>
            <c:ext xmlns:c16="http://schemas.microsoft.com/office/drawing/2014/chart" uri="{C3380CC4-5D6E-409C-BE32-E72D297353CC}">
              <c16:uniqueId val="{00000001-FDFA-43DB-BA59-0ADA26C438A1}"/>
            </c:ext>
          </c:extLst>
        </c:ser>
        <c:dLbls>
          <c:showLegendKey val="0"/>
          <c:showVal val="0"/>
          <c:showCatName val="0"/>
          <c:showSerName val="0"/>
          <c:showPercent val="0"/>
          <c:showBubbleSize val="0"/>
        </c:dLbls>
        <c:marker val="1"/>
        <c:smooth val="0"/>
        <c:axId val="1452608608"/>
        <c:axId val="1452608280"/>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1452608280"/>
        <c:scaling>
          <c:orientation val="minMax"/>
          <c:max val="2.1"/>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1452608608"/>
        <c:crosses val="max"/>
        <c:crossBetween val="between"/>
        <c:majorUnit val="0.30000000000000004"/>
      </c:valAx>
      <c:catAx>
        <c:axId val="1452608608"/>
        <c:scaling>
          <c:orientation val="minMax"/>
        </c:scaling>
        <c:delete val="1"/>
        <c:axPos val="b"/>
        <c:majorTickMark val="out"/>
        <c:minorTickMark val="none"/>
        <c:tickLblPos val="nextTo"/>
        <c:crossAx val="1452608280"/>
        <c:crosses val="autoZero"/>
        <c:auto val="1"/>
        <c:lblAlgn val="ctr"/>
        <c:lblOffset val="100"/>
        <c:noMultiLvlLbl val="0"/>
      </c:catAx>
      <c:spPr>
        <a:noFill/>
        <a:ln>
          <a:solidFill>
            <a:srgbClr val="A4A4A4"/>
          </a:solidFill>
        </a:ln>
        <a:effectLst/>
      </c:spPr>
    </c:plotArea>
    <c:legend>
      <c:legendPos val="b"/>
      <c:layout>
        <c:manualLayout>
          <c:xMode val="edge"/>
          <c:yMode val="edge"/>
          <c:x val="0.13629056794859251"/>
          <c:y val="0.8793075844584356"/>
          <c:w val="0.67553403423366676"/>
          <c:h val="0.1165086955490490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28578048179999E-2"/>
          <c:y val="2.6973464014737235E-2"/>
          <c:w val="0.94310906193078325"/>
          <c:h val="0.79989187732770117"/>
        </c:manualLayout>
      </c:layout>
      <c:lineChart>
        <c:grouping val="standard"/>
        <c:varyColors val="0"/>
        <c:ser>
          <c:idx val="1"/>
          <c:order val="0"/>
          <c:tx>
            <c:strRef>
              <c:f>'14.'!$B$7</c:f>
              <c:strCache>
                <c:ptCount val="1"/>
                <c:pt idx="0">
                  <c:v>Antal företag (vänster axel)</c:v>
                </c:pt>
              </c:strCache>
            </c:strRef>
          </c:tx>
          <c:spPr>
            <a:ln w="38100" cap="rnd">
              <a:solidFill>
                <a:srgbClr val="006A7D"/>
              </a:solidFill>
              <a:round/>
            </a:ln>
            <a:effectLst/>
          </c:spPr>
          <c:marker>
            <c:symbol val="none"/>
          </c:marker>
          <c:cat>
            <c:numRef>
              <c:f>'14.'!$A$8:$A$29</c:f>
              <c:numCache>
                <c:formatCode>mmm\-yy</c:formatCode>
                <c:ptCount val="22"/>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pt idx="21">
                  <c:v>44896</c:v>
                </c:pt>
              </c:numCache>
            </c:numRef>
          </c:cat>
          <c:val>
            <c:numRef>
              <c:f>'14.'!$B$8:$B$29</c:f>
              <c:numCache>
                <c:formatCode>General</c:formatCode>
                <c:ptCount val="22"/>
                <c:pt idx="0">
                  <c:v>22</c:v>
                </c:pt>
                <c:pt idx="1">
                  <c:v>22</c:v>
                </c:pt>
                <c:pt idx="2">
                  <c:v>23</c:v>
                </c:pt>
                <c:pt idx="3">
                  <c:v>22</c:v>
                </c:pt>
                <c:pt idx="4">
                  <c:v>23</c:v>
                </c:pt>
                <c:pt idx="5">
                  <c:v>24</c:v>
                </c:pt>
                <c:pt idx="6">
                  <c:v>23</c:v>
                </c:pt>
                <c:pt idx="7">
                  <c:v>25</c:v>
                </c:pt>
                <c:pt idx="8">
                  <c:v>27</c:v>
                </c:pt>
                <c:pt idx="9">
                  <c:v>28</c:v>
                </c:pt>
                <c:pt idx="10">
                  <c:v>32</c:v>
                </c:pt>
                <c:pt idx="11">
                  <c:v>32</c:v>
                </c:pt>
                <c:pt idx="12">
                  <c:v>32</c:v>
                </c:pt>
                <c:pt idx="13">
                  <c:v>30</c:v>
                </c:pt>
                <c:pt idx="14">
                  <c:v>30</c:v>
                </c:pt>
                <c:pt idx="15">
                  <c:v>30</c:v>
                </c:pt>
                <c:pt idx="16">
                  <c:v>36</c:v>
                </c:pt>
                <c:pt idx="17" formatCode="0">
                  <c:v>36</c:v>
                </c:pt>
                <c:pt idx="18" formatCode="0">
                  <c:v>36</c:v>
                </c:pt>
                <c:pt idx="19">
                  <c:v>41</c:v>
                </c:pt>
                <c:pt idx="20">
                  <c:v>44</c:v>
                </c:pt>
                <c:pt idx="21" formatCode="0">
                  <c:v>47</c:v>
                </c:pt>
              </c:numCache>
            </c:numRef>
          </c:val>
          <c:smooth val="0"/>
          <c:extLst>
            <c:ext xmlns:c16="http://schemas.microsoft.com/office/drawing/2014/chart" uri="{C3380CC4-5D6E-409C-BE32-E72D297353CC}">
              <c16:uniqueId val="{00000000-7E34-4E11-8254-71445999E0D5}"/>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2"/>
          <c:order val="1"/>
          <c:tx>
            <c:strRef>
              <c:f>'14.'!$C$7</c:f>
              <c:strCache>
                <c:ptCount val="1"/>
                <c:pt idx="0">
                  <c:v>Betalningsvolym (höger axel)</c:v>
                </c:pt>
              </c:strCache>
            </c:strRef>
          </c:tx>
          <c:spPr>
            <a:ln w="38100" cap="rnd">
              <a:solidFill>
                <a:srgbClr val="F8971D"/>
              </a:solidFill>
              <a:round/>
            </a:ln>
            <a:effectLst/>
          </c:spPr>
          <c:marker>
            <c:symbol val="none"/>
          </c:marker>
          <c:cat>
            <c:numRef>
              <c:f>'14.'!$A$8:$A$29</c:f>
              <c:numCache>
                <c:formatCode>mmm\-yy</c:formatCode>
                <c:ptCount val="22"/>
                <c:pt idx="0">
                  <c:v>41061</c:v>
                </c:pt>
                <c:pt idx="1">
                  <c:v>41244</c:v>
                </c:pt>
                <c:pt idx="2">
                  <c:v>41426</c:v>
                </c:pt>
                <c:pt idx="3">
                  <c:v>41609</c:v>
                </c:pt>
                <c:pt idx="4">
                  <c:v>41791</c:v>
                </c:pt>
                <c:pt idx="5">
                  <c:v>41974</c:v>
                </c:pt>
                <c:pt idx="6">
                  <c:v>42156</c:v>
                </c:pt>
                <c:pt idx="7">
                  <c:v>42339</c:v>
                </c:pt>
                <c:pt idx="8">
                  <c:v>42522</c:v>
                </c:pt>
                <c:pt idx="9">
                  <c:v>42705</c:v>
                </c:pt>
                <c:pt idx="10">
                  <c:v>42887</c:v>
                </c:pt>
                <c:pt idx="11">
                  <c:v>43070</c:v>
                </c:pt>
                <c:pt idx="12">
                  <c:v>43252</c:v>
                </c:pt>
                <c:pt idx="13">
                  <c:v>43435</c:v>
                </c:pt>
                <c:pt idx="14">
                  <c:v>43617</c:v>
                </c:pt>
                <c:pt idx="15">
                  <c:v>43800</c:v>
                </c:pt>
                <c:pt idx="16">
                  <c:v>43983</c:v>
                </c:pt>
                <c:pt idx="17">
                  <c:v>44166</c:v>
                </c:pt>
                <c:pt idx="18">
                  <c:v>44348</c:v>
                </c:pt>
                <c:pt idx="19">
                  <c:v>44531</c:v>
                </c:pt>
                <c:pt idx="20">
                  <c:v>44713</c:v>
                </c:pt>
                <c:pt idx="21">
                  <c:v>44896</c:v>
                </c:pt>
              </c:numCache>
            </c:numRef>
          </c:cat>
          <c:val>
            <c:numRef>
              <c:f>'14.'!$C$8:$C$29</c:f>
              <c:numCache>
                <c:formatCode>0</c:formatCode>
                <c:ptCount val="22"/>
                <c:pt idx="0">
                  <c:v>126.235242</c:v>
                </c:pt>
                <c:pt idx="1">
                  <c:v>135.37785099999999</c:v>
                </c:pt>
                <c:pt idx="2">
                  <c:v>136.48057299999999</c:v>
                </c:pt>
                <c:pt idx="3">
                  <c:v>127.509832</c:v>
                </c:pt>
                <c:pt idx="4">
                  <c:v>118.950862</c:v>
                </c:pt>
                <c:pt idx="5">
                  <c:v>121.243554</c:v>
                </c:pt>
                <c:pt idx="6">
                  <c:v>127.804142</c:v>
                </c:pt>
                <c:pt idx="7">
                  <c:v>144.03834599999999</c:v>
                </c:pt>
                <c:pt idx="8">
                  <c:v>167.59769700000001</c:v>
                </c:pt>
                <c:pt idx="9">
                  <c:v>191.23185000000001</c:v>
                </c:pt>
                <c:pt idx="10">
                  <c:v>219.32824299999999</c:v>
                </c:pt>
                <c:pt idx="11">
                  <c:v>245.715711</c:v>
                </c:pt>
                <c:pt idx="12">
                  <c:v>275.37471099999999</c:v>
                </c:pt>
                <c:pt idx="13">
                  <c:v>325.45413400000001</c:v>
                </c:pt>
                <c:pt idx="14">
                  <c:v>399.977192</c:v>
                </c:pt>
                <c:pt idx="15">
                  <c:v>558.01142400000003</c:v>
                </c:pt>
                <c:pt idx="16">
                  <c:v>651.36814000000004</c:v>
                </c:pt>
                <c:pt idx="17">
                  <c:v>644.72813900000006</c:v>
                </c:pt>
                <c:pt idx="18">
                  <c:v>659.15221899999995</c:v>
                </c:pt>
                <c:pt idx="19">
                  <c:v>769.25894200000005</c:v>
                </c:pt>
                <c:pt idx="20">
                  <c:v>981.249864</c:v>
                </c:pt>
                <c:pt idx="21">
                  <c:v>1030.8487773659999</c:v>
                </c:pt>
              </c:numCache>
            </c:numRef>
          </c:val>
          <c:smooth val="1"/>
          <c:extLst>
            <c:ext xmlns:c16="http://schemas.microsoft.com/office/drawing/2014/chart" uri="{C3380CC4-5D6E-409C-BE32-E72D297353CC}">
              <c16:uniqueId val="{00000002-7E34-4E11-8254-71445999E0D5}"/>
            </c:ext>
          </c:extLst>
        </c:ser>
        <c:dLbls>
          <c:showLegendKey val="0"/>
          <c:showVal val="0"/>
          <c:showCatName val="0"/>
          <c:showSerName val="0"/>
          <c:showPercent val="0"/>
          <c:showBubbleSize val="0"/>
        </c:dLbls>
        <c:marker val="1"/>
        <c:smooth val="0"/>
        <c:axId val="1387585152"/>
        <c:axId val="138758449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dateAx>
      <c:valAx>
        <c:axId val="517737456"/>
        <c:scaling>
          <c:orientation val="minMax"/>
          <c:max val="6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valAx>
        <c:axId val="138758449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387585152"/>
        <c:crosses val="max"/>
        <c:crossBetween val="between"/>
      </c:valAx>
      <c:dateAx>
        <c:axId val="1387585152"/>
        <c:scaling>
          <c:orientation val="minMax"/>
        </c:scaling>
        <c:delete val="1"/>
        <c:axPos val="b"/>
        <c:numFmt formatCode="mmm\-yy" sourceLinked="1"/>
        <c:majorTickMark val="out"/>
        <c:minorTickMark val="none"/>
        <c:tickLblPos val="nextTo"/>
        <c:crossAx val="1387584496"/>
        <c:crosses val="autoZero"/>
        <c:auto val="1"/>
        <c:lblOffset val="100"/>
        <c:baseTimeUnit val="months"/>
      </c:dateAx>
      <c:spPr>
        <a:noFill/>
        <a:ln>
          <a:solidFill>
            <a:srgbClr val="A4A4A4"/>
          </a:solidFill>
        </a:ln>
        <a:effectLst/>
      </c:spPr>
    </c:plotArea>
    <c:legend>
      <c:legendPos val="b"/>
      <c:layout>
        <c:manualLayout>
          <c:xMode val="edge"/>
          <c:yMode val="edge"/>
          <c:x val="5.2430770950945928E-2"/>
          <c:y val="0.9122967107395763"/>
          <c:w val="0.87057882344032944"/>
          <c:h val="5.421676324722233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020925662980652E-2"/>
          <c:y val="1.4922962035603291E-2"/>
          <c:w val="0.88071006672509955"/>
          <c:h val="0.75099487055707659"/>
        </c:manualLayout>
      </c:layout>
      <c:lineChart>
        <c:grouping val="standard"/>
        <c:varyColors val="0"/>
        <c:ser>
          <c:idx val="0"/>
          <c:order val="0"/>
          <c:tx>
            <c:strRef>
              <c:f>'15.'!$B$7</c:f>
              <c:strCache>
                <c:ptCount val="1"/>
                <c:pt idx="0">
                  <c:v>Svenska storbanker</c:v>
                </c:pt>
              </c:strCache>
            </c:strRef>
          </c:tx>
          <c:spPr>
            <a:ln w="38100" cap="sq">
              <a:solidFill>
                <a:srgbClr val="006A7D"/>
              </a:solidFill>
              <a:prstDash val="solid"/>
              <a:round/>
            </a:ln>
            <a:effectLst/>
          </c:spPr>
          <c:marker>
            <c:symbol val="none"/>
          </c:marker>
          <c:cat>
            <c:numRef>
              <c:f>'15.'!$A$8:$A$39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'15.'!$B$8:$B$39</c:f>
              <c:numCache>
                <c:formatCode>0.0</c:formatCode>
                <c:ptCount val="32"/>
                <c:pt idx="0">
                  <c:v>13.338729468166607</c:v>
                </c:pt>
                <c:pt idx="1">
                  <c:v>12.548275070833231</c:v>
                </c:pt>
                <c:pt idx="2">
                  <c:v>11.924685624022493</c:v>
                </c:pt>
                <c:pt idx="3">
                  <c:v>12.069096329156826</c:v>
                </c:pt>
                <c:pt idx="4">
                  <c:v>9.4468740551532449</c:v>
                </c:pt>
                <c:pt idx="5">
                  <c:v>14.027418654672921</c:v>
                </c:pt>
                <c:pt idx="6">
                  <c:v>13.714993839414369</c:v>
                </c:pt>
                <c:pt idx="7">
                  <c:v>13.198175072940781</c:v>
                </c:pt>
                <c:pt idx="8">
                  <c:v>13.822929909482326</c:v>
                </c:pt>
                <c:pt idx="9">
                  <c:v>13.343879853468071</c:v>
                </c:pt>
                <c:pt idx="10">
                  <c:v>12.808313018874399</c:v>
                </c:pt>
                <c:pt idx="11">
                  <c:v>12.240999594150598</c:v>
                </c:pt>
                <c:pt idx="12">
                  <c:v>13.260471170553579</c:v>
                </c:pt>
                <c:pt idx="13">
                  <c:v>16.233878293979885</c:v>
                </c:pt>
                <c:pt idx="14">
                  <c:v>14.874300329813634</c:v>
                </c:pt>
                <c:pt idx="15">
                  <c:v>14.128136566179281</c:v>
                </c:pt>
                <c:pt idx="16">
                  <c:v>13.906263021923293</c:v>
                </c:pt>
                <c:pt idx="17">
                  <c:v>13.775045175104461</c:v>
                </c:pt>
                <c:pt idx="18">
                  <c:v>12.816345762268245</c:v>
                </c:pt>
                <c:pt idx="19">
                  <c:v>12.647188076249845</c:v>
                </c:pt>
                <c:pt idx="20">
                  <c:v>4.0076446726669737</c:v>
                </c:pt>
                <c:pt idx="21">
                  <c:v>6.8391181457968697</c:v>
                </c:pt>
                <c:pt idx="22">
                  <c:v>8.0601599814651586</c:v>
                </c:pt>
                <c:pt idx="23">
                  <c:v>8.9392679973202398</c:v>
                </c:pt>
                <c:pt idx="24">
                  <c:v>11.831397080913501</c:v>
                </c:pt>
                <c:pt idx="25">
                  <c:v>12.393294025191484</c:v>
                </c:pt>
                <c:pt idx="26">
                  <c:v>12.461212306652516</c:v>
                </c:pt>
                <c:pt idx="27">
                  <c:v>12.46622439018736</c:v>
                </c:pt>
                <c:pt idx="28">
                  <c:v>12.555298794229611</c:v>
                </c:pt>
                <c:pt idx="29">
                  <c:v>11.58333979719426</c:v>
                </c:pt>
                <c:pt idx="30">
                  <c:v>12.063492773689029</c:v>
                </c:pt>
                <c:pt idx="31">
                  <c:v>12.503172497509912</c:v>
                </c:pt>
              </c:numCache>
            </c:numRef>
          </c:val>
          <c:smooth val="0"/>
          <c:extLst>
            <c:ext xmlns:c16="http://schemas.microsoft.com/office/drawing/2014/chart" uri="{C3380CC4-5D6E-409C-BE32-E72D297353CC}">
              <c16:uniqueId val="{00000000-816A-4E2F-9D75-F9F54BBD83C5}"/>
            </c:ext>
          </c:extLst>
        </c:ser>
        <c:ser>
          <c:idx val="2"/>
          <c:order val="1"/>
          <c:tx>
            <c:strRef>
              <c:f>'15.'!$C$7</c:f>
              <c:strCache>
                <c:ptCount val="1"/>
                <c:pt idx="0">
                  <c:v>EU-banker</c:v>
                </c:pt>
              </c:strCache>
            </c:strRef>
          </c:tx>
          <c:spPr>
            <a:ln w="38100" cap="rnd">
              <a:solidFill>
                <a:srgbClr val="6E2B62"/>
              </a:solidFill>
              <a:prstDash val="solid"/>
              <a:round/>
            </a:ln>
            <a:effectLst/>
          </c:spPr>
          <c:marker>
            <c:symbol val="none"/>
          </c:marker>
          <c:cat>
            <c:numRef>
              <c:f>'15.'!$A$8:$A$39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'15.'!$C$8:$C$39</c:f>
              <c:numCache>
                <c:formatCode>0.0</c:formatCode>
                <c:ptCount val="32"/>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7.7241876000000005</c:v>
                </c:pt>
              </c:numCache>
            </c:numRef>
          </c:val>
          <c:smooth val="0"/>
          <c:extLst>
            <c:ext xmlns:c16="http://schemas.microsoft.com/office/drawing/2014/chart" uri="{C3380CC4-5D6E-409C-BE32-E72D297353CC}">
              <c16:uniqueId val="{00000002-816A-4E2F-9D75-F9F54BBD83C5}"/>
            </c:ext>
          </c:extLst>
        </c:ser>
        <c:ser>
          <c:idx val="3"/>
          <c:order val="2"/>
          <c:tx>
            <c:strRef>
              <c:f>'15.'!$D$7</c:f>
              <c:strCache>
                <c:ptCount val="1"/>
                <c:pt idx="0">
                  <c:v>Nordiska storbanker</c:v>
                </c:pt>
              </c:strCache>
              <c:extLst xmlns:c15="http://schemas.microsoft.com/office/drawing/2012/chart"/>
            </c:strRef>
          </c:tx>
          <c:spPr>
            <a:ln w="38100" cap="rnd">
              <a:solidFill>
                <a:srgbClr val="ED7D31"/>
              </a:solidFill>
              <a:round/>
            </a:ln>
            <a:effectLst/>
          </c:spPr>
          <c:marker>
            <c:symbol val="none"/>
          </c:marker>
          <c:cat>
            <c:numRef>
              <c:f>'15.'!$A$8:$A$39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extLst xmlns:c15="http://schemas.microsoft.com/office/drawing/2012/chart"/>
            </c:numRef>
          </c:cat>
          <c:val>
            <c:numRef>
              <c:f>'15.'!$D$8:$D$39</c:f>
              <c:numCache>
                <c:formatCode>0.0</c:formatCode>
                <c:ptCount val="32"/>
                <c:pt idx="0">
                  <c:v>14</c:v>
                </c:pt>
                <c:pt idx="1">
                  <c:v>12</c:v>
                </c:pt>
                <c:pt idx="2">
                  <c:v>11</c:v>
                </c:pt>
                <c:pt idx="3">
                  <c:v>8</c:v>
                </c:pt>
                <c:pt idx="4">
                  <c:v>11</c:v>
                </c:pt>
                <c:pt idx="5">
                  <c:v>12</c:v>
                </c:pt>
                <c:pt idx="6">
                  <c:v>11</c:v>
                </c:pt>
                <c:pt idx="7">
                  <c:v>13</c:v>
                </c:pt>
                <c:pt idx="8">
                  <c:v>11</c:v>
                </c:pt>
                <c:pt idx="9">
                  <c:v>10</c:v>
                </c:pt>
                <c:pt idx="10">
                  <c:v>11</c:v>
                </c:pt>
                <c:pt idx="11">
                  <c:v>11</c:v>
                </c:pt>
                <c:pt idx="12">
                  <c:v>11</c:v>
                </c:pt>
                <c:pt idx="13">
                  <c:v>12</c:v>
                </c:pt>
                <c:pt idx="14">
                  <c:v>8</c:v>
                </c:pt>
                <c:pt idx="15">
                  <c:v>8</c:v>
                </c:pt>
                <c:pt idx="16">
                  <c:v>8</c:v>
                </c:pt>
                <c:pt idx="17">
                  <c:v>10</c:v>
                </c:pt>
                <c:pt idx="18">
                  <c:v>3</c:v>
                </c:pt>
                <c:pt idx="19">
                  <c:v>11</c:v>
                </c:pt>
                <c:pt idx="20">
                  <c:v>3</c:v>
                </c:pt>
                <c:pt idx="21">
                  <c:v>5</c:v>
                </c:pt>
                <c:pt idx="22">
                  <c:v>8</c:v>
                </c:pt>
                <c:pt idx="23">
                  <c:v>7</c:v>
                </c:pt>
                <c:pt idx="24">
                  <c:v>9</c:v>
                </c:pt>
                <c:pt idx="25">
                  <c:v>10</c:v>
                </c:pt>
                <c:pt idx="26">
                  <c:v>10</c:v>
                </c:pt>
                <c:pt idx="27">
                  <c:v>10</c:v>
                </c:pt>
                <c:pt idx="28">
                  <c:v>6.3419509759999997</c:v>
                </c:pt>
                <c:pt idx="29">
                  <c:v>10</c:v>
                </c:pt>
                <c:pt idx="30">
                  <c:v>-4.5119431270854129</c:v>
                </c:pt>
                <c:pt idx="31">
                  <c:v>14.182456446483407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E1FB-4026-9AB2-8EA049DC813C}"/>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12"/>
        <c:majorTimeUnit val="months"/>
      </c:dateAx>
      <c:valAx>
        <c:axId val="517737456"/>
        <c:scaling>
          <c:orientation val="minMax"/>
        </c:scaling>
        <c:delete val="0"/>
        <c:axPos val="l"/>
        <c:majorGridlines>
          <c:spPr>
            <a:ln w="317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2.7294438758103039E-3"/>
          <c:y val="0.84607574523404006"/>
          <c:w val="0.89999994627078983"/>
          <c:h val="0.14983536148890481"/>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'16.'!$B$7</c:f>
              <c:strCache>
                <c:ptCount val="1"/>
                <c:pt idx="0">
                  <c:v>Svenska storbanker</c:v>
                </c:pt>
              </c:strCache>
            </c:strRef>
          </c:tx>
          <c:spPr>
            <a:ln w="38100" cap="sq">
              <a:solidFill>
                <a:srgbClr val="006A7D"/>
              </a:solidFill>
              <a:prstDash val="solid"/>
              <a:round/>
            </a:ln>
            <a:effectLst/>
          </c:spPr>
          <c:marker>
            <c:symbol val="none"/>
          </c:marker>
          <c:cat>
            <c:numRef>
              <c:f>'16.'!$A$8:$A$39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'16.'!$B$8:$B$39</c:f>
              <c:numCache>
                <c:formatCode>0.00</c:formatCode>
                <c:ptCount val="32"/>
                <c:pt idx="0">
                  <c:v>0.65396859525633366</c:v>
                </c:pt>
                <c:pt idx="1">
                  <c:v>0.63025179765683914</c:v>
                </c:pt>
                <c:pt idx="2">
                  <c:v>0.6067040687937193</c:v>
                </c:pt>
                <c:pt idx="3">
                  <c:v>0.66080114399131862</c:v>
                </c:pt>
                <c:pt idx="4">
                  <c:v>0.52137363564212003</c:v>
                </c:pt>
                <c:pt idx="5">
                  <c:v>0.77177283940768537</c:v>
                </c:pt>
                <c:pt idx="6">
                  <c:v>0.77050544749316996</c:v>
                </c:pt>
                <c:pt idx="7">
                  <c:v>0.79848373256341565</c:v>
                </c:pt>
                <c:pt idx="8">
                  <c:v>0.77072744902040247</c:v>
                </c:pt>
                <c:pt idx="9">
                  <c:v>0.76446420197505394</c:v>
                </c:pt>
                <c:pt idx="10">
                  <c:v>0.73474845431098312</c:v>
                </c:pt>
                <c:pt idx="11">
                  <c:v>0.75448033542346093</c:v>
                </c:pt>
                <c:pt idx="12">
                  <c:v>0.7491514738152284</c:v>
                </c:pt>
                <c:pt idx="13">
                  <c:v>0.9140335694815368</c:v>
                </c:pt>
                <c:pt idx="14">
                  <c:v>0.86836789256135483</c:v>
                </c:pt>
                <c:pt idx="15">
                  <c:v>0.8603961800752421</c:v>
                </c:pt>
                <c:pt idx="16">
                  <c:v>0.77189115464886016</c:v>
                </c:pt>
                <c:pt idx="17">
                  <c:v>0.78195656058342777</c:v>
                </c:pt>
                <c:pt idx="18">
                  <c:v>0.72888143145093653</c:v>
                </c:pt>
                <c:pt idx="19">
                  <c:v>0.75593908732446957</c:v>
                </c:pt>
                <c:pt idx="20">
                  <c:v>0.22201213712478143</c:v>
                </c:pt>
                <c:pt idx="21">
                  <c:v>0.38424215108746801</c:v>
                </c:pt>
                <c:pt idx="22">
                  <c:v>0.46989771250495871</c:v>
                </c:pt>
                <c:pt idx="23">
                  <c:v>0.54697651078727072</c:v>
                </c:pt>
                <c:pt idx="24">
                  <c:v>0.70239431882673464</c:v>
                </c:pt>
                <c:pt idx="25">
                  <c:v>0.7495125187892957</c:v>
                </c:pt>
                <c:pt idx="26">
                  <c:v>0.75496418384905872</c:v>
                </c:pt>
                <c:pt idx="27">
                  <c:v>0.78873600062579141</c:v>
                </c:pt>
                <c:pt idx="28">
                  <c:v>0.75168071100652178</c:v>
                </c:pt>
                <c:pt idx="29">
                  <c:v>0.6836167894991555</c:v>
                </c:pt>
                <c:pt idx="30">
                  <c:v>0.71301008946442301</c:v>
                </c:pt>
                <c:pt idx="31">
                  <c:v>0.80197829162016709</c:v>
                </c:pt>
              </c:numCache>
            </c:numRef>
          </c:val>
          <c:smooth val="0"/>
          <c:extLst>
            <c:ext xmlns:c16="http://schemas.microsoft.com/office/drawing/2014/chart" uri="{C3380CC4-5D6E-409C-BE32-E72D297353CC}">
              <c16:uniqueId val="{00000000-4FB3-4933-B075-4CF2F5E1446F}"/>
            </c:ext>
          </c:extLst>
        </c:ser>
        <c:ser>
          <c:idx val="2"/>
          <c:order val="1"/>
          <c:tx>
            <c:strRef>
              <c:f>'16.'!$C$7</c:f>
              <c:strCache>
                <c:ptCount val="1"/>
                <c:pt idx="0">
                  <c:v>EU-banker</c:v>
                </c:pt>
              </c:strCache>
            </c:strRef>
          </c:tx>
          <c:spPr>
            <a:ln w="38100" cap="rnd">
              <a:solidFill>
                <a:srgbClr val="6E2B62"/>
              </a:solidFill>
              <a:prstDash val="solid"/>
              <a:round/>
            </a:ln>
            <a:effectLst/>
          </c:spPr>
          <c:marker>
            <c:symbol val="none"/>
          </c:marker>
          <c:cat>
            <c:numRef>
              <c:f>'16.'!$A$8:$A$39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'16.'!$C$8:$C$39</c:f>
              <c:numCache>
                <c:formatCode>0.00</c:formatCode>
                <c:ptCount val="32"/>
                <c:pt idx="1">
                  <c:v>0.40832499999999999</c:v>
                </c:pt>
                <c:pt idx="2">
                  <c:v>0.38393657000000003</c:v>
                </c:pt>
                <c:pt idx="3">
                  <c:v>0.27527974999999999</c:v>
                </c:pt>
                <c:pt idx="4">
                  <c:v>0.35721696999999997</c:v>
                </c:pt>
                <c:pt idx="5">
                  <c:v>0.35839628000000001</c:v>
                </c:pt>
                <c:pt idx="6">
                  <c:v>0.34438551000000001</c:v>
                </c:pt>
                <c:pt idx="7">
                  <c:v>0.21097115</c:v>
                </c:pt>
                <c:pt idx="8">
                  <c:v>0.47937661999999998</c:v>
                </c:pt>
                <c:pt idx="9">
                  <c:v>0.46377635</c:v>
                </c:pt>
                <c:pt idx="10">
                  <c:v>0.47325222000000006</c:v>
                </c:pt>
                <c:pt idx="11">
                  <c:v>0.40385044999999997</c:v>
                </c:pt>
                <c:pt idx="12">
                  <c:v>0.45526081999999995</c:v>
                </c:pt>
                <c:pt idx="13">
                  <c:v>0.48283876999999997</c:v>
                </c:pt>
                <c:pt idx="14">
                  <c:v>0.48775278</c:v>
                </c:pt>
                <c:pt idx="15">
                  <c:v>0.44453497999999997</c:v>
                </c:pt>
                <c:pt idx="16">
                  <c:v>0.45209355000000001</c:v>
                </c:pt>
                <c:pt idx="17">
                  <c:v>0.46618804999999996</c:v>
                </c:pt>
                <c:pt idx="18">
                  <c:v>0.43092458</c:v>
                </c:pt>
                <c:pt idx="19">
                  <c:v>0.38832080000000002</c:v>
                </c:pt>
                <c:pt idx="20">
                  <c:v>8.4962300000000004E-2</c:v>
                </c:pt>
                <c:pt idx="21">
                  <c:v>3.2104300000000002E-2</c:v>
                </c:pt>
                <c:pt idx="22">
                  <c:v>0.16243850000000001</c:v>
                </c:pt>
                <c:pt idx="23">
                  <c:v>0.1284545</c:v>
                </c:pt>
                <c:pt idx="24">
                  <c:v>0.48423739999999998</c:v>
                </c:pt>
                <c:pt idx="25">
                  <c:v>0.46691559999999999</c:v>
                </c:pt>
                <c:pt idx="26">
                  <c:v>0.48677369999999998</c:v>
                </c:pt>
                <c:pt idx="27">
                  <c:v>0.46636420000000001</c:v>
                </c:pt>
                <c:pt idx="28">
                  <c:v>0.41594999999999999</c:v>
                </c:pt>
                <c:pt idx="29">
                  <c:v>0.4927821</c:v>
                </c:pt>
                <c:pt idx="30">
                  <c:v>0.47644330000000001</c:v>
                </c:pt>
              </c:numCache>
            </c:numRef>
          </c:val>
          <c:smooth val="0"/>
          <c:extLst>
            <c:ext xmlns:c16="http://schemas.microsoft.com/office/drawing/2014/chart" uri="{C3380CC4-5D6E-409C-BE32-E72D297353CC}">
              <c16:uniqueId val="{00000002-4FB3-4933-B075-4CF2F5E1446F}"/>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1491973763004802"/>
          <c:y val="0.83847989163466674"/>
          <c:w val="0.76442029507481146"/>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71400154710848E-2"/>
          <c:y val="1.4922988828121347E-2"/>
          <c:w val="0.88071006672509955"/>
          <c:h val="0.75099487055707659"/>
        </c:manualLayout>
      </c:layout>
      <c:lineChart>
        <c:grouping val="standard"/>
        <c:varyColors val="0"/>
        <c:ser>
          <c:idx val="0"/>
          <c:order val="0"/>
          <c:tx>
            <c:strRef>
              <c:f>'17.'!$B$7</c:f>
              <c:strCache>
                <c:ptCount val="1"/>
                <c:pt idx="0">
                  <c:v>Svenska storbanker</c:v>
                </c:pt>
              </c:strCache>
            </c:strRef>
          </c:tx>
          <c:spPr>
            <a:ln w="38100" cap="sq">
              <a:solidFill>
                <a:srgbClr val="006A7D"/>
              </a:solidFill>
              <a:prstDash val="solid"/>
              <a:round/>
            </a:ln>
            <a:effectLst/>
          </c:spPr>
          <c:marker>
            <c:symbol val="none"/>
          </c:marker>
          <c:cat>
            <c:numRef>
              <c:f>'17.'!$A$8:$A$39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'17.'!$B$8:$B$39</c:f>
              <c:numCache>
                <c:formatCode>0</c:formatCode>
                <c:ptCount val="32"/>
                <c:pt idx="0">
                  <c:v>45.989376619000907</c:v>
                </c:pt>
                <c:pt idx="1">
                  <c:v>46.787152871363915</c:v>
                </c:pt>
                <c:pt idx="2">
                  <c:v>46.984878419919887</c:v>
                </c:pt>
                <c:pt idx="3">
                  <c:v>46.890718675318702</c:v>
                </c:pt>
                <c:pt idx="4">
                  <c:v>51.136536691307036</c:v>
                </c:pt>
                <c:pt idx="5">
                  <c:v>46.394729911209751</c:v>
                </c:pt>
                <c:pt idx="6">
                  <c:v>45.572330827631426</c:v>
                </c:pt>
                <c:pt idx="7">
                  <c:v>45.478485527524036</c:v>
                </c:pt>
                <c:pt idx="8">
                  <c:v>44.809192675118844</c:v>
                </c:pt>
                <c:pt idx="9">
                  <c:v>44.86919461822437</c:v>
                </c:pt>
                <c:pt idx="10">
                  <c:v>44.365482432612978</c:v>
                </c:pt>
                <c:pt idx="11">
                  <c:v>45.547463658845693</c:v>
                </c:pt>
                <c:pt idx="12">
                  <c:v>44.659178171262816</c:v>
                </c:pt>
                <c:pt idx="13">
                  <c:v>42.00980545238631</c:v>
                </c:pt>
                <c:pt idx="14">
                  <c:v>42.798084161706448</c:v>
                </c:pt>
                <c:pt idx="15">
                  <c:v>43.525494187201808</c:v>
                </c:pt>
                <c:pt idx="16">
                  <c:v>42.141071231199433</c:v>
                </c:pt>
                <c:pt idx="17">
                  <c:v>43.519481628174887</c:v>
                </c:pt>
                <c:pt idx="18">
                  <c:v>45.595779754956119</c:v>
                </c:pt>
                <c:pt idx="19">
                  <c:v>45.658986439566036</c:v>
                </c:pt>
                <c:pt idx="20">
                  <c:v>59.186503461488456</c:v>
                </c:pt>
                <c:pt idx="21">
                  <c:v>53.487560800450808</c:v>
                </c:pt>
                <c:pt idx="22">
                  <c:v>51.714804555987968</c:v>
                </c:pt>
                <c:pt idx="23">
                  <c:v>50.869907568975862</c:v>
                </c:pt>
                <c:pt idx="24">
                  <c:v>45.702675043105728</c:v>
                </c:pt>
                <c:pt idx="25">
                  <c:v>48.609449332711705</c:v>
                </c:pt>
                <c:pt idx="26">
                  <c:v>46.854212723628692</c:v>
                </c:pt>
                <c:pt idx="27">
                  <c:v>46.345079389123264</c:v>
                </c:pt>
                <c:pt idx="28">
                  <c:v>44.631443277409296</c:v>
                </c:pt>
                <c:pt idx="29">
                  <c:v>47.205218834227161</c:v>
                </c:pt>
                <c:pt idx="30">
                  <c:v>45.066701795781213</c:v>
                </c:pt>
                <c:pt idx="31">
                  <c:v>44.490105995607756</c:v>
                </c:pt>
              </c:numCache>
            </c:numRef>
          </c:val>
          <c:smooth val="0"/>
          <c:extLst>
            <c:ext xmlns:c16="http://schemas.microsoft.com/office/drawing/2014/chart" uri="{C3380CC4-5D6E-409C-BE32-E72D297353CC}">
              <c16:uniqueId val="{00000000-721E-4C76-A235-E38531F967EE}"/>
            </c:ext>
          </c:extLst>
        </c:ser>
        <c:ser>
          <c:idx val="1"/>
          <c:order val="1"/>
          <c:tx>
            <c:strRef>
              <c:f>'17.'!$C$7</c:f>
              <c:strCache>
                <c:ptCount val="1"/>
                <c:pt idx="0">
                  <c:v>Nordiska storbanker</c:v>
                </c:pt>
              </c:strCache>
            </c:strRef>
          </c:tx>
          <c:spPr>
            <a:ln w="38100" cap="sq">
              <a:solidFill>
                <a:srgbClr val="F8971D"/>
              </a:solidFill>
              <a:prstDash val="solid"/>
              <a:round/>
            </a:ln>
            <a:effectLst/>
          </c:spPr>
          <c:marker>
            <c:symbol val="none"/>
          </c:marker>
          <c:cat>
            <c:numRef>
              <c:f>'17.'!$A$8:$A$39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'17.'!$C$8:$C$39</c:f>
              <c:numCache>
                <c:formatCode>0</c:formatCode>
                <c:ptCount val="32"/>
                <c:pt idx="0">
                  <c:v>43.194940253387834</c:v>
                </c:pt>
                <c:pt idx="1">
                  <c:v>47.91811605005114</c:v>
                </c:pt>
                <c:pt idx="2">
                  <c:v>49.292463467407842</c:v>
                </c:pt>
                <c:pt idx="3">
                  <c:v>50.604610973742197</c:v>
                </c:pt>
                <c:pt idx="4">
                  <c:v>49.176589012116779</c:v>
                </c:pt>
                <c:pt idx="5">
                  <c:v>49.801271567094417</c:v>
                </c:pt>
                <c:pt idx="6">
                  <c:v>47.152817980411236</c:v>
                </c:pt>
                <c:pt idx="7">
                  <c:v>49.075049295785725</c:v>
                </c:pt>
                <c:pt idx="8">
                  <c:v>48.159234478650838</c:v>
                </c:pt>
                <c:pt idx="9">
                  <c:v>50.670916256536742</c:v>
                </c:pt>
                <c:pt idx="10">
                  <c:v>48.640361809385489</c:v>
                </c:pt>
                <c:pt idx="11">
                  <c:v>52.330286472046275</c:v>
                </c:pt>
                <c:pt idx="12">
                  <c:v>50.125583914953793</c:v>
                </c:pt>
                <c:pt idx="13">
                  <c:v>51.165821845276952</c:v>
                </c:pt>
                <c:pt idx="14">
                  <c:v>52.789264102162392</c:v>
                </c:pt>
                <c:pt idx="15">
                  <c:v>58.754746818802104</c:v>
                </c:pt>
                <c:pt idx="16">
                  <c:v>58.928354220690338</c:v>
                </c:pt>
                <c:pt idx="17">
                  <c:v>53.261871861205165</c:v>
                </c:pt>
                <c:pt idx="18">
                  <c:v>74.155380313882659</c:v>
                </c:pt>
                <c:pt idx="19">
                  <c:v>61.986542076293219</c:v>
                </c:pt>
                <c:pt idx="20">
                  <c:v>59.474813777870878</c:v>
                </c:pt>
                <c:pt idx="21">
                  <c:v>52.983897733031299</c:v>
                </c:pt>
                <c:pt idx="22">
                  <c:v>53.613160026828218</c:v>
                </c:pt>
                <c:pt idx="23">
                  <c:v>60.828379329570481</c:v>
                </c:pt>
                <c:pt idx="24">
                  <c:v>53.802110853081537</c:v>
                </c:pt>
                <c:pt idx="25">
                  <c:v>52.064946589853854</c:v>
                </c:pt>
                <c:pt idx="26">
                  <c:v>50.149951817883256</c:v>
                </c:pt>
                <c:pt idx="27">
                  <c:v>50.970559960371702</c:v>
                </c:pt>
                <c:pt idx="28">
                  <c:v>54.48077740191767</c:v>
                </c:pt>
                <c:pt idx="29">
                  <c:v>55.26043957782052</c:v>
                </c:pt>
                <c:pt idx="30">
                  <c:v>54.583332888082985</c:v>
                </c:pt>
                <c:pt idx="31">
                  <c:v>47.845511355562401</c:v>
                </c:pt>
              </c:numCache>
            </c:numRef>
          </c:val>
          <c:smooth val="0"/>
          <c:extLst>
            <c:ext xmlns:c16="http://schemas.microsoft.com/office/drawing/2014/chart" uri="{C3380CC4-5D6E-409C-BE32-E72D297353CC}">
              <c16:uniqueId val="{00000001-721E-4C76-A235-E38531F967EE}"/>
            </c:ext>
          </c:extLst>
        </c:ser>
        <c:ser>
          <c:idx val="2"/>
          <c:order val="2"/>
          <c:tx>
            <c:strRef>
              <c:f>'17.'!$D$7</c:f>
              <c:strCache>
                <c:ptCount val="1"/>
                <c:pt idx="0">
                  <c:v>EU-banker</c:v>
                </c:pt>
              </c:strCache>
            </c:strRef>
          </c:tx>
          <c:spPr>
            <a:ln w="38100" cap="rnd">
              <a:solidFill>
                <a:srgbClr val="6E2B62"/>
              </a:solidFill>
              <a:prstDash val="solid"/>
              <a:round/>
            </a:ln>
            <a:effectLst/>
          </c:spPr>
          <c:marker>
            <c:symbol val="none"/>
          </c:marker>
          <c:cat>
            <c:numRef>
              <c:f>'17.'!$A$8:$A$39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'17.'!$D$8:$D$39</c:f>
              <c:numCache>
                <c:formatCode>0</c:formatCode>
                <c:ptCount val="32"/>
                <c:pt idx="0">
                  <c:v>60.927604970000004</c:v>
                </c:pt>
                <c:pt idx="1">
                  <c:v>59.311574159999999</c:v>
                </c:pt>
                <c:pt idx="2">
                  <c:v>59.938106840000003</c:v>
                </c:pt>
                <c:pt idx="3">
                  <c:v>62.805818199999997</c:v>
                </c:pt>
                <c:pt idx="4">
                  <c:v>65.996790860000004</c:v>
                </c:pt>
                <c:pt idx="5">
                  <c:v>62.684163739999995</c:v>
                </c:pt>
                <c:pt idx="6">
                  <c:v>63.026307329999995</c:v>
                </c:pt>
                <c:pt idx="7">
                  <c:v>65.706389669999993</c:v>
                </c:pt>
                <c:pt idx="8">
                  <c:v>63.895539496289288</c:v>
                </c:pt>
                <c:pt idx="9">
                  <c:v>61.555518731322721</c:v>
                </c:pt>
                <c:pt idx="10">
                  <c:v>61.706182119654187</c:v>
                </c:pt>
                <c:pt idx="11">
                  <c:v>63.351302698906494</c:v>
                </c:pt>
                <c:pt idx="12">
                  <c:v>65.016477733088593</c:v>
                </c:pt>
                <c:pt idx="13">
                  <c:v>63.75496420404437</c:v>
                </c:pt>
                <c:pt idx="14">
                  <c:v>63.197745544473079</c:v>
                </c:pt>
                <c:pt idx="15">
                  <c:v>64.599999999999994</c:v>
                </c:pt>
                <c:pt idx="16">
                  <c:v>66.3</c:v>
                </c:pt>
                <c:pt idx="17">
                  <c:v>64.099999999999994</c:v>
                </c:pt>
                <c:pt idx="18">
                  <c:v>63.2</c:v>
                </c:pt>
                <c:pt idx="19">
                  <c:v>64</c:v>
                </c:pt>
                <c:pt idx="20">
                  <c:v>71.7</c:v>
                </c:pt>
                <c:pt idx="21">
                  <c:v>66.670883395688989</c:v>
                </c:pt>
                <c:pt idx="22">
                  <c:v>64.706298029999999</c:v>
                </c:pt>
                <c:pt idx="23">
                  <c:v>65.073048690000007</c:v>
                </c:pt>
                <c:pt idx="24">
                  <c:v>63.555011329999999</c:v>
                </c:pt>
                <c:pt idx="25">
                  <c:v>63.984188549999999</c:v>
                </c:pt>
                <c:pt idx="26">
                  <c:v>62.735992939999996</c:v>
                </c:pt>
                <c:pt idx="27">
                  <c:v>63.336419280000001</c:v>
                </c:pt>
                <c:pt idx="28" formatCode="General">
                  <c:v>63</c:v>
                </c:pt>
                <c:pt idx="29" formatCode="General">
                  <c:v>61</c:v>
                </c:pt>
                <c:pt idx="30">
                  <c:v>61.106278599999996</c:v>
                </c:pt>
              </c:numCache>
            </c:numRef>
          </c:val>
          <c:smooth val="0"/>
          <c:extLst>
            <c:ext xmlns:c16="http://schemas.microsoft.com/office/drawing/2014/chart" uri="{C3380CC4-5D6E-409C-BE32-E72D297353CC}">
              <c16:uniqueId val="{00000002-721E-4C76-A235-E38531F967EE}"/>
            </c:ext>
          </c:extLst>
        </c:ser>
        <c:ser>
          <c:idx val="3"/>
          <c:order val="3"/>
          <c:tx>
            <c:strRef>
              <c:f>'17.'!$E$7</c:f>
              <c:strCache>
                <c:ptCount val="1"/>
                <c:pt idx="0">
                  <c:v>Svenska storbanker, glidande medelvärde</c:v>
                </c:pt>
              </c:strCache>
            </c:strRef>
          </c:tx>
          <c:spPr>
            <a:ln w="38100" cap="rnd">
              <a:solidFill>
                <a:srgbClr val="006A7D"/>
              </a:solidFill>
              <a:prstDash val="dash"/>
              <a:round/>
            </a:ln>
            <a:effectLst/>
          </c:spPr>
          <c:marker>
            <c:symbol val="none"/>
          </c:marker>
          <c:cat>
            <c:numRef>
              <c:f>'17.'!$A$8:$A$39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'17.'!$E$8:$E$39</c:f>
              <c:numCache>
                <c:formatCode>0</c:formatCode>
                <c:ptCount val="32"/>
                <c:pt idx="0">
                  <c:v>45.989376619000907</c:v>
                </c:pt>
                <c:pt idx="1">
                  <c:v>46.388264745182411</c:v>
                </c:pt>
                <c:pt idx="2">
                  <c:v>46.587135970094899</c:v>
                </c:pt>
                <c:pt idx="3">
                  <c:v>46.663031646400853</c:v>
                </c:pt>
                <c:pt idx="4">
                  <c:v>47.94982166447739</c:v>
                </c:pt>
                <c:pt idx="5">
                  <c:v>47.851715924438849</c:v>
                </c:pt>
                <c:pt idx="6">
                  <c:v>47.498579026366727</c:v>
                </c:pt>
                <c:pt idx="7">
                  <c:v>47.14552073941806</c:v>
                </c:pt>
                <c:pt idx="8">
                  <c:v>45.563684735371019</c:v>
                </c:pt>
                <c:pt idx="9">
                  <c:v>45.182300912124674</c:v>
                </c:pt>
                <c:pt idx="10">
                  <c:v>44.880588813370053</c:v>
                </c:pt>
                <c:pt idx="11">
                  <c:v>44.897833346200471</c:v>
                </c:pt>
                <c:pt idx="12">
                  <c:v>44.860329720236464</c:v>
                </c:pt>
                <c:pt idx="13">
                  <c:v>44.145482428776951</c:v>
                </c:pt>
                <c:pt idx="14">
                  <c:v>43.753632861050313</c:v>
                </c:pt>
                <c:pt idx="15">
                  <c:v>43.248140493139346</c:v>
                </c:pt>
                <c:pt idx="16">
                  <c:v>42.618613758123502</c:v>
                </c:pt>
                <c:pt idx="17">
                  <c:v>42.996032802070644</c:v>
                </c:pt>
                <c:pt idx="18">
                  <c:v>43.695456700383055</c:v>
                </c:pt>
                <c:pt idx="19">
                  <c:v>44.228829763474117</c:v>
                </c:pt>
                <c:pt idx="20">
                  <c:v>48.490187821046376</c:v>
                </c:pt>
                <c:pt idx="21">
                  <c:v>50.982207614115353</c:v>
                </c:pt>
                <c:pt idx="22">
                  <c:v>52.511963814373317</c:v>
                </c:pt>
                <c:pt idx="23">
                  <c:v>53.814694096725773</c:v>
                </c:pt>
                <c:pt idx="24">
                  <c:v>50.443736992130091</c:v>
                </c:pt>
                <c:pt idx="25">
                  <c:v>49.224209125195316</c:v>
                </c:pt>
                <c:pt idx="26">
                  <c:v>48.0090611671055</c:v>
                </c:pt>
                <c:pt idx="27">
                  <c:v>46.877854122142352</c:v>
                </c:pt>
                <c:pt idx="28">
                  <c:v>46.610046180718236</c:v>
                </c:pt>
                <c:pt idx="29">
                  <c:v>46.258988556097101</c:v>
                </c:pt>
                <c:pt idx="30">
                  <c:v>45.812110824135232</c:v>
                </c:pt>
                <c:pt idx="31">
                  <c:v>45.348367475756355</c:v>
                </c:pt>
              </c:numCache>
            </c:numRef>
          </c:val>
          <c:smooth val="0"/>
          <c:extLst>
            <c:ext xmlns:c16="http://schemas.microsoft.com/office/drawing/2014/chart" uri="{C3380CC4-5D6E-409C-BE32-E72D297353CC}">
              <c16:uniqueId val="{00000003-721E-4C76-A235-E38531F967E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E+20"/>
        <c:auto val="1"/>
        <c:lblOffset val="0"/>
        <c:baseTimeUnit val="months"/>
        <c:majorUnit val="12"/>
        <c:majorTimeUnit val="months"/>
      </c:dateAx>
      <c:valAx>
        <c:axId val="517737456"/>
        <c:scaling>
          <c:orientation val="minMax"/>
          <c:min val="30"/>
        </c:scaling>
        <c:delete val="0"/>
        <c:axPos val="l"/>
        <c:majorGridlines>
          <c:spPr>
            <a:ln w="317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minorUnit val="2"/>
      </c:valAx>
      <c:spPr>
        <a:noFill/>
        <a:ln>
          <a:solidFill>
            <a:srgbClr val="A4A4A4"/>
          </a:solidFill>
        </a:ln>
        <a:effectLst/>
      </c:spPr>
    </c:plotArea>
    <c:legend>
      <c:legendPos val="b"/>
      <c:layout>
        <c:manualLayout>
          <c:xMode val="edge"/>
          <c:yMode val="edge"/>
          <c:x val="1.7734153715042215E-2"/>
          <c:y val="0.84607580798955562"/>
          <c:w val="0.96143045469501576"/>
          <c:h val="0.1435657690124157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1"/>
          <c:order val="0"/>
          <c:tx>
            <c:strRef>
              <c:f>'18.'!$B$7</c:f>
              <c:strCache>
                <c:ptCount val="1"/>
                <c:pt idx="0">
                  <c:v>Svenska storbanker</c:v>
                </c:pt>
              </c:strCache>
            </c:strRef>
          </c:tx>
          <c:spPr>
            <a:ln w="38100" cap="sq">
              <a:solidFill>
                <a:srgbClr val="006A7D"/>
              </a:solidFill>
              <a:prstDash val="solid"/>
              <a:round/>
            </a:ln>
            <a:effectLst/>
          </c:spPr>
          <c:marker>
            <c:symbol val="none"/>
          </c:marker>
          <c:cat>
            <c:numRef>
              <c:f>'18.'!$A$8:$A$39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'18.'!$B$8:$B$39</c:f>
              <c:numCache>
                <c:formatCode>0.0</c:formatCode>
                <c:ptCount val="32"/>
                <c:pt idx="0">
                  <c:v>1.1335056402011638</c:v>
                </c:pt>
                <c:pt idx="1">
                  <c:v>1.1191418682715109</c:v>
                </c:pt>
                <c:pt idx="2">
                  <c:v>1.1116144682377789</c:v>
                </c:pt>
                <c:pt idx="3">
                  <c:v>1.1812215283477634</c:v>
                </c:pt>
                <c:pt idx="4">
                  <c:v>1.1130047319045171</c:v>
                </c:pt>
                <c:pt idx="5">
                  <c:v>1.1079435238174606</c:v>
                </c:pt>
                <c:pt idx="6">
                  <c:v>1.1188530648384458</c:v>
                </c:pt>
                <c:pt idx="7">
                  <c:v>1.2064231548984121</c:v>
                </c:pt>
                <c:pt idx="8">
                  <c:v>1.1080117348619201</c:v>
                </c:pt>
                <c:pt idx="9">
                  <c:v>1.1340724038546262</c:v>
                </c:pt>
                <c:pt idx="10">
                  <c:v>1.1249694346479049</c:v>
                </c:pt>
                <c:pt idx="11">
                  <c:v>1.2168724146893719</c:v>
                </c:pt>
                <c:pt idx="12">
                  <c:v>1.1430541380209551</c:v>
                </c:pt>
                <c:pt idx="13">
                  <c:v>1.1321575618770332</c:v>
                </c:pt>
                <c:pt idx="14">
                  <c:v>1.1551671702604831</c:v>
                </c:pt>
                <c:pt idx="15">
                  <c:v>1.1974484219240884</c:v>
                </c:pt>
                <c:pt idx="16">
                  <c:v>1.1237225095662109</c:v>
                </c:pt>
                <c:pt idx="17">
                  <c:v>1.1508917310454467</c:v>
                </c:pt>
                <c:pt idx="18">
                  <c:v>1.1437209450671249</c:v>
                </c:pt>
                <c:pt idx="19">
                  <c:v>1.1790591041617255</c:v>
                </c:pt>
                <c:pt idx="20">
                  <c:v>1.1042392306583906</c:v>
                </c:pt>
                <c:pt idx="21">
                  <c:v>1.1433990943651646</c:v>
                </c:pt>
                <c:pt idx="22">
                  <c:v>1.1709471228362551</c:v>
                </c:pt>
                <c:pt idx="23">
                  <c:v>1.2153688140841934</c:v>
                </c:pt>
                <c:pt idx="24">
                  <c:v>1.1111477039836497</c:v>
                </c:pt>
                <c:pt idx="25">
                  <c:v>1.1212963195650376</c:v>
                </c:pt>
                <c:pt idx="26">
                  <c:v>1.1100780290624663</c:v>
                </c:pt>
                <c:pt idx="27">
                  <c:v>1.1655057360556882</c:v>
                </c:pt>
                <c:pt idx="28">
                  <c:v>1.1372240382541561</c:v>
                </c:pt>
                <c:pt idx="29">
                  <c:v>1.1470044703507436</c:v>
                </c:pt>
                <c:pt idx="30">
                  <c:v>1.1953615558462121</c:v>
                </c:pt>
                <c:pt idx="31">
                  <c:v>1.3481889832080818</c:v>
                </c:pt>
              </c:numCache>
            </c:numRef>
          </c:val>
          <c:smooth val="0"/>
          <c:extLst>
            <c:ext xmlns:c16="http://schemas.microsoft.com/office/drawing/2014/chart" uri="{C3380CC4-5D6E-409C-BE32-E72D297353CC}">
              <c16:uniqueId val="{00000000-A196-426C-ADF3-420D6610342E}"/>
            </c:ext>
          </c:extLst>
        </c:ser>
        <c:ser>
          <c:idx val="0"/>
          <c:order val="1"/>
          <c:tx>
            <c:strRef>
              <c:f>'18.'!$C$7</c:f>
              <c:strCache>
                <c:ptCount val="1"/>
                <c:pt idx="0">
                  <c:v>EU-banker</c:v>
                </c:pt>
              </c:strCache>
            </c:strRef>
          </c:tx>
          <c:spPr>
            <a:ln w="38100" cap="rnd">
              <a:solidFill>
                <a:srgbClr val="6E2B62"/>
              </a:solidFill>
              <a:prstDash val="solid"/>
              <a:round/>
            </a:ln>
            <a:effectLst/>
          </c:spPr>
          <c:marker>
            <c:symbol val="none"/>
          </c:marker>
          <c:cat>
            <c:numRef>
              <c:f>'18.'!$A$8:$A$39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'18.'!$C$8:$C$39</c:f>
              <c:numCache>
                <c:formatCode>0.0</c:formatCode>
                <c:ptCount val="32"/>
                <c:pt idx="0">
                  <c:v>1.5504862899999998</c:v>
                </c:pt>
                <c:pt idx="1">
                  <c:v>1.57343301</c:v>
                </c:pt>
                <c:pt idx="2">
                  <c:v>1.5728104400000003</c:v>
                </c:pt>
                <c:pt idx="3">
                  <c:v>1.5978842499999999</c:v>
                </c:pt>
                <c:pt idx="4">
                  <c:v>1.50049952</c:v>
                </c:pt>
                <c:pt idx="5">
                  <c:v>1.4869526900000001</c:v>
                </c:pt>
                <c:pt idx="6">
                  <c:v>1.4832542900000001</c:v>
                </c:pt>
                <c:pt idx="7">
                  <c:v>1.49616887</c:v>
                </c:pt>
                <c:pt idx="8">
                  <c:v>1.4619044685911404</c:v>
                </c:pt>
                <c:pt idx="9">
                  <c:v>1.4592783530930629</c:v>
                </c:pt>
                <c:pt idx="10">
                  <c:v>1.4513488246273711</c:v>
                </c:pt>
                <c:pt idx="11">
                  <c:v>1.4701098268944108</c:v>
                </c:pt>
                <c:pt idx="12">
                  <c:v>1.4359210719274844</c:v>
                </c:pt>
                <c:pt idx="13">
                  <c:v>1.4350062263119607</c:v>
                </c:pt>
                <c:pt idx="14">
                  <c:v>1.4397347540951952</c:v>
                </c:pt>
                <c:pt idx="15">
                  <c:v>1.5</c:v>
                </c:pt>
                <c:pt idx="16">
                  <c:v>1.4</c:v>
                </c:pt>
                <c:pt idx="17">
                  <c:v>1.4</c:v>
                </c:pt>
                <c:pt idx="18">
                  <c:v>1.4</c:v>
                </c:pt>
                <c:pt idx="19">
                  <c:v>1.45</c:v>
                </c:pt>
                <c:pt idx="20">
                  <c:v>1.4</c:v>
                </c:pt>
                <c:pt idx="21">
                  <c:v>1.3448593593964899</c:v>
                </c:pt>
                <c:pt idx="22">
                  <c:v>1.33394094</c:v>
                </c:pt>
                <c:pt idx="23">
                  <c:v>1.3340247199999999</c:v>
                </c:pt>
                <c:pt idx="24">
                  <c:v>1.2419301900000002</c:v>
                </c:pt>
                <c:pt idx="25">
                  <c:v>1.24341597</c:v>
                </c:pt>
                <c:pt idx="26">
                  <c:v>1.2402481599999999</c:v>
                </c:pt>
                <c:pt idx="27">
                  <c:v>1.2562750899999999</c:v>
                </c:pt>
                <c:pt idx="28">
                  <c:v>1.2452148200000002</c:v>
                </c:pt>
                <c:pt idx="29">
                  <c:v>1.2794443100000001</c:v>
                </c:pt>
                <c:pt idx="30">
                  <c:v>1.2949455999999999</c:v>
                </c:pt>
              </c:numCache>
            </c:numRef>
          </c:val>
          <c:smooth val="0"/>
          <c:extLst>
            <c:ext xmlns:c16="http://schemas.microsoft.com/office/drawing/2014/chart" uri="{C3380CC4-5D6E-409C-BE32-E72D297353CC}">
              <c16:uniqueId val="{0000001B-E67D-4F12-974F-35CC612C71F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
          <c:min val="0.60000000000000009"/>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8.8753377190671931E-2"/>
          <c:y val="0.89202625794906798"/>
          <c:w val="0.8388571353572567"/>
          <c:h val="9.183561046456573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'19.'!$B$7</c:f>
              <c:strCache>
                <c:ptCount val="1"/>
                <c:pt idx="0">
                  <c:v>Totalt</c:v>
                </c:pt>
              </c:strCache>
            </c:strRef>
          </c:tx>
          <c:spPr>
            <a:ln w="38100" cap="sq">
              <a:solidFill>
                <a:srgbClr val="006A7D"/>
              </a:solidFill>
              <a:prstDash val="solid"/>
              <a:round/>
            </a:ln>
            <a:effectLst/>
          </c:spPr>
          <c:marker>
            <c:symbol val="none"/>
          </c:marker>
          <c:cat>
            <c:numRef>
              <c:f>'19.'!$A$8:$A$39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'19.'!$B$8:$B$39</c:f>
              <c:numCache>
                <c:formatCode>#,##0</c:formatCode>
                <c:ptCount val="32"/>
                <c:pt idx="0">
                  <c:v>4238.384339898158</c:v>
                </c:pt>
                <c:pt idx="1">
                  <c:v>4293.2132679664346</c:v>
                </c:pt>
                <c:pt idx="2">
                  <c:v>4329.4376115273826</c:v>
                </c:pt>
                <c:pt idx="3">
                  <c:v>4368.3466086259541</c:v>
                </c:pt>
                <c:pt idx="4">
                  <c:v>4424.3533530752911</c:v>
                </c:pt>
                <c:pt idx="5">
                  <c:v>4561.1077361841544</c:v>
                </c:pt>
                <c:pt idx="6">
                  <c:v>4660.5306658539394</c:v>
                </c:pt>
                <c:pt idx="7">
                  <c:v>4675.1512286355646</c:v>
                </c:pt>
                <c:pt idx="8">
                  <c:v>4719.794186700542</c:v>
                </c:pt>
                <c:pt idx="9">
                  <c:v>4773.1117737462737</c:v>
                </c:pt>
                <c:pt idx="10">
                  <c:v>4825.2387503985465</c:v>
                </c:pt>
                <c:pt idx="11">
                  <c:v>4856.5110461587992</c:v>
                </c:pt>
                <c:pt idx="12">
                  <c:v>5016.0897521220904</c:v>
                </c:pt>
                <c:pt idx="13">
                  <c:v>5171.1590502460003</c:v>
                </c:pt>
                <c:pt idx="14">
                  <c:v>5193.8967535891798</c:v>
                </c:pt>
                <c:pt idx="15">
                  <c:v>5199.1131644501093</c:v>
                </c:pt>
                <c:pt idx="16">
                  <c:v>5330.3501029365289</c:v>
                </c:pt>
                <c:pt idx="17">
                  <c:v>5430.2995110533193</c:v>
                </c:pt>
                <c:pt idx="18">
                  <c:v>5456.5701962368785</c:v>
                </c:pt>
                <c:pt idx="19">
                  <c:v>5425.6123458792081</c:v>
                </c:pt>
                <c:pt idx="20">
                  <c:v>5542.778820645377</c:v>
                </c:pt>
                <c:pt idx="21">
                  <c:v>5462.3655011094343</c:v>
                </c:pt>
                <c:pt idx="22">
                  <c:v>5453.2754143932789</c:v>
                </c:pt>
                <c:pt idx="23">
                  <c:v>5397.7746948825597</c:v>
                </c:pt>
                <c:pt idx="24">
                  <c:v>5491.0479983250098</c:v>
                </c:pt>
                <c:pt idx="25">
                  <c:v>5530.1098107285197</c:v>
                </c:pt>
                <c:pt idx="26">
                  <c:v>5599</c:v>
                </c:pt>
                <c:pt idx="27">
                  <c:v>5460</c:v>
                </c:pt>
                <c:pt idx="28">
                  <c:v>5632.6764149511373</c:v>
                </c:pt>
                <c:pt idx="29">
                  <c:v>5755.2162670124471</c:v>
                </c:pt>
                <c:pt idx="30">
                  <c:v>5856.8956833260099</c:v>
                </c:pt>
                <c:pt idx="31">
                  <c:v>5890.4857265984101</c:v>
                </c:pt>
              </c:numCache>
            </c:numRef>
          </c:val>
          <c:smooth val="0"/>
          <c:extLst>
            <c:ext xmlns:c16="http://schemas.microsoft.com/office/drawing/2014/chart" uri="{C3380CC4-5D6E-409C-BE32-E72D297353CC}">
              <c16:uniqueId val="{00000000-814E-4973-A3F6-C3CDE1C1E69C}"/>
            </c:ext>
          </c:extLst>
        </c:ser>
        <c:ser>
          <c:idx val="4"/>
          <c:order val="1"/>
          <c:tx>
            <c:strRef>
              <c:f>'19.'!$C$7</c:f>
              <c:strCache>
                <c:ptCount val="1"/>
                <c:pt idx="0">
                  <c:v>varav utlåning i Sverige</c:v>
                </c:pt>
              </c:strCache>
            </c:strRef>
          </c:tx>
          <c:spPr>
            <a:ln w="38100" cap="rnd">
              <a:solidFill>
                <a:srgbClr val="006A7D"/>
              </a:solidFill>
              <a:prstDash val="dash"/>
              <a:round/>
            </a:ln>
            <a:effectLst/>
          </c:spPr>
          <c:marker>
            <c:symbol val="none"/>
          </c:marker>
          <c:val>
            <c:numRef>
              <c:f>'19.'!$C$8:$C$39</c:f>
              <c:numCache>
                <c:formatCode>#,##0</c:formatCode>
                <c:ptCount val="32"/>
                <c:pt idx="0">
                  <c:v>3003.9585395451586</c:v>
                </c:pt>
                <c:pt idx="1">
                  <c:v>3040.1475864067156</c:v>
                </c:pt>
                <c:pt idx="2">
                  <c:v>3075.707820669104</c:v>
                </c:pt>
                <c:pt idx="3">
                  <c:v>3109.1584830343563</c:v>
                </c:pt>
                <c:pt idx="4">
                  <c:v>3142.6206189900167</c:v>
                </c:pt>
                <c:pt idx="5">
                  <c:v>3214.4021959416418</c:v>
                </c:pt>
                <c:pt idx="6">
                  <c:v>3240.394926352667</c:v>
                </c:pt>
                <c:pt idx="7">
                  <c:v>3267.5309420432682</c:v>
                </c:pt>
                <c:pt idx="8">
                  <c:v>3300.934398302983</c:v>
                </c:pt>
                <c:pt idx="9">
                  <c:v>3350.9206349425117</c:v>
                </c:pt>
                <c:pt idx="10">
                  <c:v>3388.1544520529942</c:v>
                </c:pt>
                <c:pt idx="11">
                  <c:v>3435.0893276060697</c:v>
                </c:pt>
                <c:pt idx="12">
                  <c:v>3486.1933514741704</c:v>
                </c:pt>
                <c:pt idx="13">
                  <c:v>3548.7441350899794</c:v>
                </c:pt>
                <c:pt idx="14">
                  <c:v>3570.0053364569794</c:v>
                </c:pt>
                <c:pt idx="15">
                  <c:v>3598.2060526671598</c:v>
                </c:pt>
                <c:pt idx="16">
                  <c:v>3635.3892380071602</c:v>
                </c:pt>
                <c:pt idx="17">
                  <c:v>3687.3902724457298</c:v>
                </c:pt>
                <c:pt idx="18">
                  <c:v>3698.36968419288</c:v>
                </c:pt>
                <c:pt idx="19">
                  <c:v>3718.1904319943892</c:v>
                </c:pt>
                <c:pt idx="20">
                  <c:v>3777.0632672483666</c:v>
                </c:pt>
                <c:pt idx="21">
                  <c:v>3806.0719478740839</c:v>
                </c:pt>
                <c:pt idx="22">
                  <c:v>3801.4179917359893</c:v>
                </c:pt>
                <c:pt idx="23">
                  <c:v>3826.6792770655998</c:v>
                </c:pt>
                <c:pt idx="24">
                  <c:v>3841.4187356676698</c:v>
                </c:pt>
                <c:pt idx="25">
                  <c:v>3897.9482905489599</c:v>
                </c:pt>
                <c:pt idx="26">
                  <c:v>3942.4593664032727</c:v>
                </c:pt>
                <c:pt idx="27">
                  <c:v>4028.0400951295064</c:v>
                </c:pt>
                <c:pt idx="28">
                  <c:v>4114.9986471009679</c:v>
                </c:pt>
                <c:pt idx="29">
                  <c:v>4186.3247162146581</c:v>
                </c:pt>
                <c:pt idx="30">
                  <c:v>4251.90471719788</c:v>
                </c:pt>
                <c:pt idx="31">
                  <c:v>4251.3893485200597</c:v>
                </c:pt>
              </c:numCache>
            </c:numRef>
          </c:val>
          <c:smooth val="0"/>
          <c:extLst>
            <c:ext xmlns:c16="http://schemas.microsoft.com/office/drawing/2014/chart" uri="{C3380CC4-5D6E-409C-BE32-E72D297353CC}">
              <c16:uniqueId val="{00000000-96FF-46BC-82B5-FB7CA7A2503A}"/>
            </c:ext>
          </c:extLst>
        </c:ser>
        <c:ser>
          <c:idx val="1"/>
          <c:order val="2"/>
          <c:tx>
            <c:strRef>
              <c:f>'19.'!$D$7</c:f>
              <c:strCache>
                <c:ptCount val="1"/>
                <c:pt idx="0">
                  <c:v>Hushåll - Bolån</c:v>
                </c:pt>
              </c:strCache>
            </c:strRef>
          </c:tx>
          <c:spPr>
            <a:ln w="38100" cap="sq">
              <a:solidFill>
                <a:srgbClr val="F8971D"/>
              </a:solidFill>
              <a:prstDash val="solid"/>
              <a:round/>
            </a:ln>
            <a:effectLst/>
          </c:spPr>
          <c:marker>
            <c:symbol val="none"/>
          </c:marker>
          <c:cat>
            <c:numRef>
              <c:f>'19.'!$A$8:$A$39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'19.'!$D$8:$D$39</c:f>
              <c:numCache>
                <c:formatCode>#,##0</c:formatCode>
                <c:ptCount val="32"/>
                <c:pt idx="0">
                  <c:v>1910.6525915520001</c:v>
                </c:pt>
                <c:pt idx="1">
                  <c:v>1955.065137453407</c:v>
                </c:pt>
                <c:pt idx="2">
                  <c:v>1994.6916054563492</c:v>
                </c:pt>
                <c:pt idx="3">
                  <c:v>2019.673970393007</c:v>
                </c:pt>
                <c:pt idx="4">
                  <c:v>2045.479529573317</c:v>
                </c:pt>
                <c:pt idx="5">
                  <c:v>2098.0450585194972</c:v>
                </c:pt>
                <c:pt idx="6">
                  <c:v>2135.7111857830309</c:v>
                </c:pt>
                <c:pt idx="7">
                  <c:v>2173.1602730520372</c:v>
                </c:pt>
                <c:pt idx="8">
                  <c:v>2159.3878777451168</c:v>
                </c:pt>
                <c:pt idx="9">
                  <c:v>2193.435541693746</c:v>
                </c:pt>
                <c:pt idx="10">
                  <c:v>2225.8774855014858</c:v>
                </c:pt>
                <c:pt idx="11">
                  <c:v>2299.4857884290714</c:v>
                </c:pt>
                <c:pt idx="12">
                  <c:v>2350.5141815461802</c:v>
                </c:pt>
                <c:pt idx="13">
                  <c:v>2386.0718689393902</c:v>
                </c:pt>
                <c:pt idx="14">
                  <c:v>2405.0245084082599</c:v>
                </c:pt>
                <c:pt idx="15">
                  <c:v>2426.5193071425297</c:v>
                </c:pt>
                <c:pt idx="16">
                  <c:v>2457.3063526868896</c:v>
                </c:pt>
                <c:pt idx="17">
                  <c:v>2487.8573815504801</c:v>
                </c:pt>
                <c:pt idx="18">
                  <c:v>2517.26361733558</c:v>
                </c:pt>
                <c:pt idx="19">
                  <c:v>2543.0939942290897</c:v>
                </c:pt>
                <c:pt idx="20">
                  <c:v>2574.2890460845501</c:v>
                </c:pt>
                <c:pt idx="21">
                  <c:v>2583.4124895654891</c:v>
                </c:pt>
                <c:pt idx="22">
                  <c:v>2610.9717882396199</c:v>
                </c:pt>
                <c:pt idx="23">
                  <c:v>2627.0052474228291</c:v>
                </c:pt>
                <c:pt idx="24">
                  <c:v>2669.41735144312</c:v>
                </c:pt>
                <c:pt idx="25">
                  <c:v>2705.0069990623892</c:v>
                </c:pt>
                <c:pt idx="26">
                  <c:v>2747</c:v>
                </c:pt>
                <c:pt idx="27">
                  <c:v>2690</c:v>
                </c:pt>
                <c:pt idx="28">
                  <c:v>2722.9326501773721</c:v>
                </c:pt>
                <c:pt idx="29">
                  <c:v>2761.8463736870581</c:v>
                </c:pt>
                <c:pt idx="30">
                  <c:v>2774.6810832189076</c:v>
                </c:pt>
                <c:pt idx="31">
                  <c:v>2785.7607888873799</c:v>
                </c:pt>
              </c:numCache>
            </c:numRef>
          </c:val>
          <c:smooth val="0"/>
          <c:extLst>
            <c:ext xmlns:c16="http://schemas.microsoft.com/office/drawing/2014/chart" uri="{C3380CC4-5D6E-409C-BE32-E72D297353CC}">
              <c16:uniqueId val="{00000001-814E-4973-A3F6-C3CDE1C1E69C}"/>
            </c:ext>
          </c:extLst>
        </c:ser>
        <c:ser>
          <c:idx val="5"/>
          <c:order val="3"/>
          <c:tx>
            <c:strRef>
              <c:f>'19.'!$E$7</c:f>
              <c:strCache>
                <c:ptCount val="1"/>
                <c:pt idx="0">
                  <c:v>varav utlåning i Sverige</c:v>
                </c:pt>
              </c:strCache>
            </c:strRef>
          </c:tx>
          <c:spPr>
            <a:ln w="38100" cap="rnd">
              <a:solidFill>
                <a:srgbClr val="F8971D"/>
              </a:solidFill>
              <a:prstDash val="dash"/>
              <a:round/>
            </a:ln>
            <a:effectLst/>
          </c:spPr>
          <c:marker>
            <c:symbol val="none"/>
          </c:marker>
          <c:val>
            <c:numRef>
              <c:f>'19.'!$E$8:$E$39</c:f>
              <c:numCache>
                <c:formatCode>#,##0</c:formatCode>
                <c:ptCount val="32"/>
                <c:pt idx="0">
                  <c:v>1617.5002192229999</c:v>
                </c:pt>
                <c:pt idx="1">
                  <c:v>1649.738200714</c:v>
                </c:pt>
                <c:pt idx="2">
                  <c:v>1674.588586268</c:v>
                </c:pt>
                <c:pt idx="3">
                  <c:v>1699.9914747619998</c:v>
                </c:pt>
                <c:pt idx="4">
                  <c:v>1720.358819588</c:v>
                </c:pt>
                <c:pt idx="5">
                  <c:v>1756.019246054</c:v>
                </c:pt>
                <c:pt idx="6">
                  <c:v>1777.2361101720001</c:v>
                </c:pt>
                <c:pt idx="7">
                  <c:v>1811.6137981059996</c:v>
                </c:pt>
                <c:pt idx="8">
                  <c:v>1829.3113575419998</c:v>
                </c:pt>
                <c:pt idx="9">
                  <c:v>1860.2401547549998</c:v>
                </c:pt>
                <c:pt idx="10">
                  <c:v>1883.835795876</c:v>
                </c:pt>
                <c:pt idx="11">
                  <c:v>1907.7867034660001</c:v>
                </c:pt>
                <c:pt idx="12">
                  <c:v>1931.797501153</c:v>
                </c:pt>
                <c:pt idx="13">
                  <c:v>1954.667653109</c:v>
                </c:pt>
                <c:pt idx="14">
                  <c:v>1970.2284125149999</c:v>
                </c:pt>
                <c:pt idx="15">
                  <c:v>1990.7064546490001</c:v>
                </c:pt>
                <c:pt idx="16">
                  <c:v>2004.1098522939999</c:v>
                </c:pt>
                <c:pt idx="17">
                  <c:v>2023.3433281969999</c:v>
                </c:pt>
                <c:pt idx="18">
                  <c:v>2040.8022871709998</c:v>
                </c:pt>
                <c:pt idx="19">
                  <c:v>2061.6403206949999</c:v>
                </c:pt>
                <c:pt idx="20">
                  <c:v>2080.7355363299998</c:v>
                </c:pt>
                <c:pt idx="21">
                  <c:v>2107.5037955799999</c:v>
                </c:pt>
                <c:pt idx="22">
                  <c:v>2130.3040399249999</c:v>
                </c:pt>
                <c:pt idx="23">
                  <c:v>2157.6296548670002</c:v>
                </c:pt>
                <c:pt idx="24">
                  <c:v>2178.7180420680002</c:v>
                </c:pt>
                <c:pt idx="25">
                  <c:v>2214.4893605880002</c:v>
                </c:pt>
                <c:pt idx="26">
                  <c:v>2248.2573368781864</c:v>
                </c:pt>
                <c:pt idx="27">
                  <c:v>2280.5942527624156</c:v>
                </c:pt>
                <c:pt idx="28">
                  <c:v>2299.3483058806723</c:v>
                </c:pt>
                <c:pt idx="29">
                  <c:v>2321.4920643259179</c:v>
                </c:pt>
                <c:pt idx="30">
                  <c:v>2333.9491446260677</c:v>
                </c:pt>
                <c:pt idx="31">
                  <c:v>2331.9304134849999</c:v>
                </c:pt>
              </c:numCache>
            </c:numRef>
          </c:val>
          <c:smooth val="0"/>
          <c:extLst>
            <c:ext xmlns:c16="http://schemas.microsoft.com/office/drawing/2014/chart" uri="{C3380CC4-5D6E-409C-BE32-E72D297353CC}">
              <c16:uniqueId val="{00000001-96FF-46BC-82B5-FB7CA7A2503A}"/>
            </c:ext>
          </c:extLst>
        </c:ser>
        <c:ser>
          <c:idx val="2"/>
          <c:order val="4"/>
          <c:tx>
            <c:strRef>
              <c:f>'19.'!$F$7</c:f>
              <c:strCache>
                <c:ptCount val="1"/>
                <c:pt idx="0">
                  <c:v>Företag</c:v>
                </c:pt>
              </c:strCache>
            </c:strRef>
          </c:tx>
          <c:spPr>
            <a:ln w="38100" cap="rnd">
              <a:solidFill>
                <a:srgbClr val="6E2B62"/>
              </a:solidFill>
              <a:prstDash val="solid"/>
              <a:round/>
            </a:ln>
            <a:effectLst/>
          </c:spPr>
          <c:marker>
            <c:symbol val="none"/>
          </c:marker>
          <c:cat>
            <c:numRef>
              <c:f>'19.'!$A$8:$A$39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'19.'!$F$8:$F$39</c:f>
              <c:numCache>
                <c:formatCode>#,##0</c:formatCode>
                <c:ptCount val="32"/>
                <c:pt idx="0">
                  <c:v>1988.4259436070588</c:v>
                </c:pt>
                <c:pt idx="1">
                  <c:v>1999.975428260318</c:v>
                </c:pt>
                <c:pt idx="2">
                  <c:v>2007.5825776293852</c:v>
                </c:pt>
                <c:pt idx="3">
                  <c:v>2024.4183945550794</c:v>
                </c:pt>
                <c:pt idx="4">
                  <c:v>2054.0022995752856</c:v>
                </c:pt>
                <c:pt idx="5">
                  <c:v>2134.2803396102208</c:v>
                </c:pt>
                <c:pt idx="6">
                  <c:v>2193.8697097025124</c:v>
                </c:pt>
                <c:pt idx="7">
                  <c:v>2173.8829756963514</c:v>
                </c:pt>
                <c:pt idx="8">
                  <c:v>2193.6895525687501</c:v>
                </c:pt>
                <c:pt idx="9">
                  <c:v>2204.7806745193793</c:v>
                </c:pt>
                <c:pt idx="10">
                  <c:v>2220.85449927636</c:v>
                </c:pt>
                <c:pt idx="11">
                  <c:v>2207.0515026990811</c:v>
                </c:pt>
                <c:pt idx="12">
                  <c:v>2307.9475098671501</c:v>
                </c:pt>
                <c:pt idx="13">
                  <c:v>2419.1207836731501</c:v>
                </c:pt>
                <c:pt idx="14">
                  <c:v>2423.6921509592098</c:v>
                </c:pt>
                <c:pt idx="15">
                  <c:v>2409.6518737519004</c:v>
                </c:pt>
                <c:pt idx="16">
                  <c:v>2500.810536945</c:v>
                </c:pt>
                <c:pt idx="17">
                  <c:v>2564.4119947100194</c:v>
                </c:pt>
                <c:pt idx="18">
                  <c:v>2560.71291528134</c:v>
                </c:pt>
                <c:pt idx="19">
                  <c:v>2510.715323894749</c:v>
                </c:pt>
                <c:pt idx="20">
                  <c:v>2599.28983929384</c:v>
                </c:pt>
                <c:pt idx="21">
                  <c:v>2511.5981595540702</c:v>
                </c:pt>
                <c:pt idx="22">
                  <c:v>2472.6173824863999</c:v>
                </c:pt>
                <c:pt idx="23">
                  <c:v>2407.23302922015</c:v>
                </c:pt>
                <c:pt idx="24">
                  <c:v>2455.57638964232</c:v>
                </c:pt>
                <c:pt idx="25">
                  <c:v>2453.5207668416201</c:v>
                </c:pt>
                <c:pt idx="26">
                  <c:v>2477</c:v>
                </c:pt>
                <c:pt idx="27">
                  <c:v>2401</c:v>
                </c:pt>
                <c:pt idx="28">
                  <c:v>2532.4403576014897</c:v>
                </c:pt>
                <c:pt idx="29">
                  <c:v>2614.87438081646</c:v>
                </c:pt>
                <c:pt idx="30">
                  <c:v>2701.8972968656299</c:v>
                </c:pt>
                <c:pt idx="31">
                  <c:v>2730.29119212774</c:v>
                </c:pt>
              </c:numCache>
            </c:numRef>
          </c:val>
          <c:smooth val="0"/>
          <c:extLst>
            <c:ext xmlns:c16="http://schemas.microsoft.com/office/drawing/2014/chart" uri="{C3380CC4-5D6E-409C-BE32-E72D297353CC}">
              <c16:uniqueId val="{00000002-814E-4973-A3F6-C3CDE1C1E69C}"/>
            </c:ext>
          </c:extLst>
        </c:ser>
        <c:ser>
          <c:idx val="6"/>
          <c:order val="5"/>
          <c:tx>
            <c:strRef>
              <c:f>'19.'!$G$7</c:f>
              <c:strCache>
                <c:ptCount val="1"/>
                <c:pt idx="0">
                  <c:v>varav utlåning i Sverige</c:v>
                </c:pt>
              </c:strCache>
            </c:strRef>
          </c:tx>
          <c:spPr>
            <a:ln w="38100" cap="rnd">
              <a:solidFill>
                <a:srgbClr val="6E2B62"/>
              </a:solidFill>
              <a:prstDash val="dash"/>
              <a:round/>
            </a:ln>
            <a:effectLst/>
          </c:spPr>
          <c:marker>
            <c:symbol val="none"/>
          </c:marker>
          <c:val>
            <c:numRef>
              <c:f>'19.'!$G$8:$G$39</c:f>
              <c:numCache>
                <c:formatCode>#,##0</c:formatCode>
                <c:ptCount val="32"/>
                <c:pt idx="0">
                  <c:v>1137.1712342070591</c:v>
                </c:pt>
                <c:pt idx="1">
                  <c:v>1137.3691656957158</c:v>
                </c:pt>
                <c:pt idx="2">
                  <c:v>1147.7973997621043</c:v>
                </c:pt>
                <c:pt idx="3">
                  <c:v>1156.4322771133563</c:v>
                </c:pt>
                <c:pt idx="4">
                  <c:v>1168.3861244770167</c:v>
                </c:pt>
                <c:pt idx="5">
                  <c:v>1201.0237805136419</c:v>
                </c:pt>
                <c:pt idx="6">
                  <c:v>1204.7919746396672</c:v>
                </c:pt>
                <c:pt idx="7">
                  <c:v>1200.1569197632675</c:v>
                </c:pt>
                <c:pt idx="8">
                  <c:v>1212.7252177079831</c:v>
                </c:pt>
                <c:pt idx="9">
                  <c:v>1226.5720039745115</c:v>
                </c:pt>
                <c:pt idx="10">
                  <c:v>1238.3987256119369</c:v>
                </c:pt>
                <c:pt idx="11">
                  <c:v>1250.8697801098399</c:v>
                </c:pt>
                <c:pt idx="12">
                  <c:v>1274.67756426658</c:v>
                </c:pt>
                <c:pt idx="13">
                  <c:v>1309.4553314051798</c:v>
                </c:pt>
                <c:pt idx="14">
                  <c:v>1313.45004301718</c:v>
                </c:pt>
                <c:pt idx="15">
                  <c:v>1322.0670221980597</c:v>
                </c:pt>
                <c:pt idx="16">
                  <c:v>1337.9541061170598</c:v>
                </c:pt>
                <c:pt idx="17">
                  <c:v>1365.6003008402097</c:v>
                </c:pt>
                <c:pt idx="18">
                  <c:v>1358.5690037581896</c:v>
                </c:pt>
                <c:pt idx="19">
                  <c:v>1361.3296980406094</c:v>
                </c:pt>
                <c:pt idx="20">
                  <c:v>1398.6226016261999</c:v>
                </c:pt>
                <c:pt idx="21">
                  <c:v>1398.2070794036401</c:v>
                </c:pt>
                <c:pt idx="22">
                  <c:v>1368.7366898108999</c:v>
                </c:pt>
                <c:pt idx="23">
                  <c:v>1367.3542672663398</c:v>
                </c:pt>
                <c:pt idx="24">
                  <c:v>1359.35272402181</c:v>
                </c:pt>
                <c:pt idx="25">
                  <c:v>1372.9140016630399</c:v>
                </c:pt>
                <c:pt idx="26">
                  <c:v>1382.0918204136101</c:v>
                </c:pt>
                <c:pt idx="27">
                  <c:v>1435.5623348620597</c:v>
                </c:pt>
                <c:pt idx="28">
                  <c:v>1500.8129709593602</c:v>
                </c:pt>
                <c:pt idx="29">
                  <c:v>1546.67897898716</c:v>
                </c:pt>
                <c:pt idx="30">
                  <c:v>1603.19414074152</c:v>
                </c:pt>
                <c:pt idx="31">
                  <c:v>1611.91623619199</c:v>
                </c:pt>
              </c:numCache>
            </c:numRef>
          </c:val>
          <c:smooth val="0"/>
          <c:extLst>
            <c:ext xmlns:c16="http://schemas.microsoft.com/office/drawing/2014/chart" uri="{C3380CC4-5D6E-409C-BE32-E72D297353CC}">
              <c16:uniqueId val="{00000002-96FF-46BC-82B5-FB7CA7A2503A}"/>
            </c:ext>
          </c:extLst>
        </c:ser>
        <c:ser>
          <c:idx val="3"/>
          <c:order val="6"/>
          <c:tx>
            <c:strRef>
              <c:f>'19.'!$H$7</c:f>
              <c:strCache>
                <c:ptCount val="1"/>
                <c:pt idx="0">
                  <c:v>Hushåll - Konsumtionskrediter</c:v>
                </c:pt>
              </c:strCache>
            </c:strRef>
          </c:tx>
          <c:spPr>
            <a:ln w="38100" cap="sq">
              <a:solidFill>
                <a:srgbClr val="F7EA48"/>
              </a:solidFill>
              <a:prstDash val="solid"/>
              <a:round/>
            </a:ln>
            <a:effectLst/>
          </c:spPr>
          <c:marker>
            <c:symbol val="none"/>
          </c:marker>
          <c:cat>
            <c:numRef>
              <c:f>'19.'!$A$8:$A$39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'19.'!$H$8:$H$39</c:f>
              <c:numCache>
                <c:formatCode>#,##0</c:formatCode>
                <c:ptCount val="32"/>
                <c:pt idx="0">
                  <c:v>93.485992934999913</c:v>
                </c:pt>
                <c:pt idx="1">
                  <c:v>95.912629355953797</c:v>
                </c:pt>
                <c:pt idx="2">
                  <c:v>93.571536073795897</c:v>
                </c:pt>
                <c:pt idx="3">
                  <c:v>87.900995915108794</c:v>
                </c:pt>
                <c:pt idx="4">
                  <c:v>87.920938165201008</c:v>
                </c:pt>
                <c:pt idx="5">
                  <c:v>91.51289608050979</c:v>
                </c:pt>
                <c:pt idx="6">
                  <c:v>91.564043386973992</c:v>
                </c:pt>
                <c:pt idx="7">
                  <c:v>87.879766748753994</c:v>
                </c:pt>
                <c:pt idx="8">
                  <c:v>89.341764218890006</c:v>
                </c:pt>
                <c:pt idx="9">
                  <c:v>95.004650496609898</c:v>
                </c:pt>
                <c:pt idx="10">
                  <c:v>95.117886228965787</c:v>
                </c:pt>
                <c:pt idx="11">
                  <c:v>105.0805925922308</c:v>
                </c:pt>
                <c:pt idx="12">
                  <c:v>109.4958923336208</c:v>
                </c:pt>
                <c:pt idx="13">
                  <c:v>114.1044101745798</c:v>
                </c:pt>
                <c:pt idx="14">
                  <c:v>114.49307882261</c:v>
                </c:pt>
                <c:pt idx="15">
                  <c:v>111.50890543808971</c:v>
                </c:pt>
                <c:pt idx="16">
                  <c:v>115.91071456188968</c:v>
                </c:pt>
                <c:pt idx="17">
                  <c:v>122.4107898746897</c:v>
                </c:pt>
                <c:pt idx="18">
                  <c:v>122.19354105281958</c:v>
                </c:pt>
                <c:pt idx="19">
                  <c:v>120.25830482670978</c:v>
                </c:pt>
                <c:pt idx="20">
                  <c:v>120.925663827517</c:v>
                </c:pt>
                <c:pt idx="21">
                  <c:v>129.5871523646039</c:v>
                </c:pt>
                <c:pt idx="22">
                  <c:v>129.59994923386969</c:v>
                </c:pt>
                <c:pt idx="23">
                  <c:v>122.53775609785959</c:v>
                </c:pt>
                <c:pt idx="24">
                  <c:v>116.5506814269196</c:v>
                </c:pt>
                <c:pt idx="25">
                  <c:v>120.18029350823942</c:v>
                </c:pt>
                <c:pt idx="26">
                  <c:v>122</c:v>
                </c:pt>
                <c:pt idx="27">
                  <c:v>116</c:v>
                </c:pt>
                <c:pt idx="28">
                  <c:v>119.6348078374097</c:v>
                </c:pt>
                <c:pt idx="29">
                  <c:v>124.86669413781</c:v>
                </c:pt>
                <c:pt idx="30" formatCode="0">
                  <c:v>123.02149968791001</c:v>
                </c:pt>
                <c:pt idx="31" formatCode="0">
                  <c:v>119.22329523012</c:v>
                </c:pt>
              </c:numCache>
            </c:numRef>
          </c:val>
          <c:smooth val="0"/>
          <c:extLst>
            <c:ext xmlns:c16="http://schemas.microsoft.com/office/drawing/2014/chart" uri="{C3380CC4-5D6E-409C-BE32-E72D297353CC}">
              <c16:uniqueId val="{00000003-814E-4973-A3F6-C3CDE1C1E69C}"/>
            </c:ext>
          </c:extLst>
        </c:ser>
        <c:ser>
          <c:idx val="7"/>
          <c:order val="7"/>
          <c:tx>
            <c:strRef>
              <c:f>'19.'!$I$7</c:f>
              <c:strCache>
                <c:ptCount val="1"/>
                <c:pt idx="0">
                  <c:v>varav utlåning i Sverige</c:v>
                </c:pt>
              </c:strCache>
            </c:strRef>
          </c:tx>
          <c:spPr>
            <a:ln w="38100" cap="rnd">
              <a:solidFill>
                <a:srgbClr val="F7EA48"/>
              </a:solidFill>
              <a:prstDash val="dash"/>
              <a:round/>
            </a:ln>
            <a:effectLst/>
          </c:spPr>
          <c:marker>
            <c:symbol val="none"/>
          </c:marker>
          <c:val>
            <c:numRef>
              <c:f>'19.'!$I$8:$I$39</c:f>
              <c:numCache>
                <c:formatCode>#,##0</c:formatCode>
                <c:ptCount val="32"/>
                <c:pt idx="0">
                  <c:v>58.343858338999901</c:v>
                </c:pt>
                <c:pt idx="1">
                  <c:v>59.9124960199998</c:v>
                </c:pt>
                <c:pt idx="2">
                  <c:v>57.541351574999901</c:v>
                </c:pt>
                <c:pt idx="3">
                  <c:v>54.7036504209998</c:v>
                </c:pt>
                <c:pt idx="4">
                  <c:v>55.608609661999999</c:v>
                </c:pt>
                <c:pt idx="5">
                  <c:v>57.542127375999804</c:v>
                </c:pt>
                <c:pt idx="6">
                  <c:v>56.127722126000002</c:v>
                </c:pt>
                <c:pt idx="7">
                  <c:v>53.106899708</c:v>
                </c:pt>
                <c:pt idx="8">
                  <c:v>55.088796027000001</c:v>
                </c:pt>
                <c:pt idx="9">
                  <c:v>58.114147208999903</c:v>
                </c:pt>
                <c:pt idx="10">
                  <c:v>57.657151624317805</c:v>
                </c:pt>
                <c:pt idx="11">
                  <c:v>67.163324386229803</c:v>
                </c:pt>
                <c:pt idx="12">
                  <c:v>69.823780235630792</c:v>
                </c:pt>
                <c:pt idx="13">
                  <c:v>73.106939069799793</c:v>
                </c:pt>
                <c:pt idx="14">
                  <c:v>73.412973531800006</c:v>
                </c:pt>
                <c:pt idx="15">
                  <c:v>71.095642095099706</c:v>
                </c:pt>
                <c:pt idx="16">
                  <c:v>78.063994895099697</c:v>
                </c:pt>
                <c:pt idx="17">
                  <c:v>81.258003649579692</c:v>
                </c:pt>
                <c:pt idx="18">
                  <c:v>80.691462862689605</c:v>
                </c:pt>
                <c:pt idx="19">
                  <c:v>79.939039978779803</c:v>
                </c:pt>
                <c:pt idx="20">
                  <c:v>81.276832857167008</c:v>
                </c:pt>
                <c:pt idx="21">
                  <c:v>82.585903847443902</c:v>
                </c:pt>
                <c:pt idx="22">
                  <c:v>82.888514029089606</c:v>
                </c:pt>
                <c:pt idx="23">
                  <c:v>80.6048211552596</c:v>
                </c:pt>
                <c:pt idx="24">
                  <c:v>81.618763830859592</c:v>
                </c:pt>
                <c:pt idx="25">
                  <c:v>85.7274558749194</c:v>
                </c:pt>
                <c:pt idx="26">
                  <c:v>85.450832016509494</c:v>
                </c:pt>
                <c:pt idx="27">
                  <c:v>84.054800956109602</c:v>
                </c:pt>
                <c:pt idx="28">
                  <c:v>85.985495469499696</c:v>
                </c:pt>
                <c:pt idx="29">
                  <c:v>89.880995412169995</c:v>
                </c:pt>
                <c:pt idx="30">
                  <c:v>86.976365695970003</c:v>
                </c:pt>
                <c:pt idx="31">
                  <c:v>82.191447570069798</c:v>
                </c:pt>
              </c:numCache>
            </c:numRef>
          </c:val>
          <c:smooth val="0"/>
          <c:extLst>
            <c:ext xmlns:c16="http://schemas.microsoft.com/office/drawing/2014/chart" uri="{C3380CC4-5D6E-409C-BE32-E72D297353CC}">
              <c16:uniqueId val="{00000003-96FF-46BC-82B5-FB7CA7A2503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0513806030724507"/>
          <c:y val="0.87517558446897725"/>
          <c:w val="0.81156990851885258"/>
          <c:h val="0.12273255553476507"/>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pieChart>
        <c:varyColors val="1"/>
        <c:ser>
          <c:idx val="0"/>
          <c:order val="0"/>
          <c:dPt>
            <c:idx val="0"/>
            <c:bubble3D val="0"/>
            <c:spPr>
              <a:solidFill>
                <a:srgbClr val="006A7D"/>
              </a:solidFill>
              <a:ln>
                <a:solidFill>
                  <a:srgbClr val="006A7D"/>
                </a:solidFill>
              </a:ln>
              <a:effectLst/>
            </c:spPr>
            <c:extLst>
              <c:ext xmlns:c16="http://schemas.microsoft.com/office/drawing/2014/chart" uri="{C3380CC4-5D6E-409C-BE32-E72D297353CC}">
                <c16:uniqueId val="{00000001-9292-458C-BCB4-7D8638687421}"/>
              </c:ext>
            </c:extLst>
          </c:dPt>
          <c:dPt>
            <c:idx val="1"/>
            <c:bubble3D val="0"/>
            <c:spPr>
              <a:solidFill>
                <a:srgbClr val="F8971D"/>
              </a:solidFill>
              <a:ln>
                <a:solidFill>
                  <a:srgbClr val="F8971D"/>
                </a:solidFill>
              </a:ln>
              <a:effectLst/>
            </c:spPr>
            <c:extLst>
              <c:ext xmlns:c16="http://schemas.microsoft.com/office/drawing/2014/chart" uri="{C3380CC4-5D6E-409C-BE32-E72D297353CC}">
                <c16:uniqueId val="{00000003-9292-458C-BCB4-7D8638687421}"/>
              </c:ext>
            </c:extLst>
          </c:dPt>
          <c:dPt>
            <c:idx val="2"/>
            <c:bubble3D val="0"/>
            <c:spPr>
              <a:solidFill>
                <a:srgbClr val="280071"/>
              </a:solidFill>
              <a:ln>
                <a:solidFill>
                  <a:srgbClr val="280071"/>
                </a:solidFill>
              </a:ln>
              <a:effectLst/>
            </c:spPr>
            <c:extLst>
              <c:ext xmlns:c16="http://schemas.microsoft.com/office/drawing/2014/chart" uri="{C3380CC4-5D6E-409C-BE32-E72D297353CC}">
                <c16:uniqueId val="{00000005-9292-458C-BCB4-7D8638687421}"/>
              </c:ext>
            </c:extLst>
          </c:dPt>
          <c:dPt>
            <c:idx val="3"/>
            <c:bubble3D val="0"/>
            <c:spPr>
              <a:solidFill>
                <a:srgbClr val="6E2B62"/>
              </a:solidFill>
              <a:ln>
                <a:solidFill>
                  <a:srgbClr val="6E2B62"/>
                </a:solidFill>
              </a:ln>
              <a:effectLst/>
            </c:spPr>
            <c:extLst>
              <c:ext xmlns:c16="http://schemas.microsoft.com/office/drawing/2014/chart" uri="{C3380CC4-5D6E-409C-BE32-E72D297353CC}">
                <c16:uniqueId val="{00000007-9292-458C-BCB4-7D8638687421}"/>
              </c:ext>
            </c:extLst>
          </c:dPt>
          <c:dPt>
            <c:idx val="4"/>
            <c:bubble3D val="0"/>
            <c:spPr>
              <a:solidFill>
                <a:srgbClr val="7EDDD3"/>
              </a:solidFill>
              <a:ln>
                <a:solidFill>
                  <a:srgbClr val="7EDDD3"/>
                </a:solidFill>
              </a:ln>
              <a:effectLst/>
            </c:spPr>
            <c:extLst>
              <c:ext xmlns:c16="http://schemas.microsoft.com/office/drawing/2014/chart" uri="{C3380CC4-5D6E-409C-BE32-E72D297353CC}">
                <c16:uniqueId val="{00000009-9292-458C-BCB4-7D8638687421}"/>
              </c:ext>
            </c:extLst>
          </c:dPt>
          <c:dPt>
            <c:idx val="5"/>
            <c:bubble3D val="0"/>
            <c:spPr>
              <a:solidFill>
                <a:srgbClr val="F7EA48"/>
              </a:solidFill>
              <a:ln>
                <a:solidFill>
                  <a:srgbClr val="F7EA48"/>
                </a:solidFill>
              </a:ln>
              <a:effectLst/>
            </c:spPr>
            <c:extLst>
              <c:ext xmlns:c16="http://schemas.microsoft.com/office/drawing/2014/chart" uri="{C3380CC4-5D6E-409C-BE32-E72D297353CC}">
                <c16:uniqueId val="{0000000B-9292-458C-BCB4-7D8638687421}"/>
              </c:ext>
            </c:extLst>
          </c:dPt>
          <c:dPt>
            <c:idx val="6"/>
            <c:bubble3D val="0"/>
            <c:spPr>
              <a:solidFill>
                <a:srgbClr val="000000"/>
              </a:solidFill>
              <a:ln>
                <a:solidFill>
                  <a:srgbClr val="000000"/>
                </a:solidFill>
              </a:ln>
              <a:effectLst/>
            </c:spPr>
            <c:extLst>
              <c:ext xmlns:c16="http://schemas.microsoft.com/office/drawing/2014/chart" uri="{C3380CC4-5D6E-409C-BE32-E72D297353CC}">
                <c16:uniqueId val="{0000000D-9292-458C-BCB4-7D8638687421}"/>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9292-458C-BCB4-7D8638687421}"/>
              </c:ext>
            </c:extLst>
          </c:dPt>
          <c:dPt>
            <c:idx val="8"/>
            <c:bubble3D val="0"/>
            <c:spPr>
              <a:solidFill>
                <a:srgbClr val="0098D4"/>
              </a:solidFill>
              <a:ln w="12700">
                <a:noFill/>
              </a:ln>
              <a:effectLst/>
            </c:spPr>
            <c:extLst>
              <c:ext xmlns:c16="http://schemas.microsoft.com/office/drawing/2014/chart" uri="{C3380CC4-5D6E-409C-BE32-E72D297353CC}">
                <c16:uniqueId val="{00000011-9292-458C-BCB4-7D8638687421}"/>
              </c:ext>
            </c:extLst>
          </c:dPt>
          <c:dPt>
            <c:idx val="9"/>
            <c:bubble3D val="0"/>
            <c:spPr>
              <a:solidFill>
                <a:srgbClr val="C0C1C2"/>
              </a:solidFill>
              <a:ln w="12700">
                <a:noFill/>
              </a:ln>
              <a:effectLst/>
            </c:spPr>
            <c:extLst>
              <c:ext xmlns:c16="http://schemas.microsoft.com/office/drawing/2014/chart" uri="{C3380CC4-5D6E-409C-BE32-E72D297353CC}">
                <c16:uniqueId val="{00000013-9292-458C-BCB4-7D8638687421}"/>
              </c:ext>
            </c:extLst>
          </c:dPt>
          <c:cat>
            <c:strRef>
              <c:f>'2.'!$A$8:$A$14</c:f>
              <c:strCache>
                <c:ptCount val="7"/>
                <c:pt idx="0">
                  <c:v>Storbanker 72,5 %</c:v>
                </c:pt>
                <c:pt idx="1">
                  <c:v>Konsumtionskredit 3,7 %</c:v>
                </c:pt>
                <c:pt idx="2">
                  <c:v>Leasing 0,4 %</c:v>
                </c:pt>
                <c:pt idx="3">
                  <c:v>Bolånebanker 13,6 %</c:v>
                </c:pt>
                <c:pt idx="4">
                  <c:v>Sparbanker 4,9 %</c:v>
                </c:pt>
                <c:pt idx="5">
                  <c:v>VP-banker 0,7 %</c:v>
                </c:pt>
                <c:pt idx="6">
                  <c:v>Övriga 4,1 %</c:v>
                </c:pt>
              </c:strCache>
            </c:strRef>
          </c:cat>
          <c:val>
            <c:numRef>
              <c:f>'2.'!$B$8:$B$14</c:f>
              <c:numCache>
                <c:formatCode>0.00%</c:formatCode>
                <c:ptCount val="7"/>
                <c:pt idx="0">
                  <c:v>0.72533694790088332</c:v>
                </c:pt>
                <c:pt idx="1">
                  <c:v>3.7241506176283468E-2</c:v>
                </c:pt>
                <c:pt idx="2">
                  <c:v>4.2750644315624484E-3</c:v>
                </c:pt>
                <c:pt idx="3">
                  <c:v>0.13595985489865395</c:v>
                </c:pt>
                <c:pt idx="4">
                  <c:v>4.9213579694107258E-2</c:v>
                </c:pt>
                <c:pt idx="5">
                  <c:v>6.980530457565884E-3</c:v>
                </c:pt>
                <c:pt idx="6">
                  <c:v>4.099251644094376E-2</c:v>
                </c:pt>
              </c:numCache>
            </c:numRef>
          </c:val>
          <c:extLst>
            <c:ext xmlns:c16="http://schemas.microsoft.com/office/drawing/2014/chart" uri="{C3380CC4-5D6E-409C-BE32-E72D297353CC}">
              <c16:uniqueId val="{00000014-9292-458C-BCB4-7D8638687421}"/>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83937514781506"/>
          <c:y val="7.6133340298091642E-2"/>
          <c:w val="0.33371264248135663"/>
          <c:h val="0.81677479453962942"/>
        </c:manualLayout>
      </c:layout>
      <c:overlay val="0"/>
      <c:spPr>
        <a:noFill/>
        <a:ln>
          <a:noFill/>
        </a:ln>
        <a:effectLst/>
      </c:spPr>
      <c:txPr>
        <a:bodyPr rot="0" spcFirstLastPara="1" vertOverflow="ellipsis" vert="horz" wrap="square" anchor="ctr" anchorCtr="1"/>
        <a:lstStyle/>
        <a:p>
          <a:pPr rtl="0">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'20.'!$B$7</c:f>
              <c:strCache>
                <c:ptCount val="1"/>
                <c:pt idx="0">
                  <c:v>Svenska storbanker</c:v>
                </c:pt>
              </c:strCache>
            </c:strRef>
          </c:tx>
          <c:spPr>
            <a:ln w="38100" cap="sq">
              <a:solidFill>
                <a:srgbClr val="006A7D"/>
              </a:solidFill>
              <a:prstDash val="solid"/>
              <a:round/>
            </a:ln>
            <a:effectLst/>
          </c:spPr>
          <c:marker>
            <c:symbol val="none"/>
          </c:marker>
          <c:cat>
            <c:numRef>
              <c:f>'20.'!$A$8:$A$39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'20.'!$B$8:$B$39</c:f>
              <c:numCache>
                <c:formatCode>0.0</c:formatCode>
                <c:ptCount val="32"/>
                <c:pt idx="0">
                  <c:v>0.6747231663885378</c:v>
                </c:pt>
                <c:pt idx="1">
                  <c:v>0.63283821777640625</c:v>
                </c:pt>
                <c:pt idx="2">
                  <c:v>0.55300827873809377</c:v>
                </c:pt>
                <c:pt idx="3">
                  <c:v>0.60252088844870133</c:v>
                </c:pt>
                <c:pt idx="4">
                  <c:v>0.52118116606301401</c:v>
                </c:pt>
                <c:pt idx="5">
                  <c:v>0.50919804362036702</c:v>
                </c:pt>
                <c:pt idx="6">
                  <c:v>0.48421328225544324</c:v>
                </c:pt>
                <c:pt idx="7">
                  <c:v>0.55316388836716945</c:v>
                </c:pt>
                <c:pt idx="8">
                  <c:v>0.47850906425077067</c:v>
                </c:pt>
                <c:pt idx="9">
                  <c:v>0.52325694426460767</c:v>
                </c:pt>
                <c:pt idx="10">
                  <c:v>0.52450166267347631</c:v>
                </c:pt>
                <c:pt idx="11">
                  <c:v>0.55929779816739023</c:v>
                </c:pt>
                <c:pt idx="12">
                  <c:v>0.52847032576842623</c:v>
                </c:pt>
                <c:pt idx="13">
                  <c:v>0.48106725377456033</c:v>
                </c:pt>
                <c:pt idx="14">
                  <c:v>0.48485066713261826</c:v>
                </c:pt>
                <c:pt idx="15">
                  <c:v>0.50585421638557004</c:v>
                </c:pt>
                <c:pt idx="16">
                  <c:v>0.5069869387851994</c:v>
                </c:pt>
                <c:pt idx="17">
                  <c:v>0.55886087665995898</c:v>
                </c:pt>
                <c:pt idx="18">
                  <c:v>0.5722313449463845</c:v>
                </c:pt>
                <c:pt idx="19">
                  <c:v>0.60253860226764622</c:v>
                </c:pt>
                <c:pt idx="20">
                  <c:v>0.54366240673297084</c:v>
                </c:pt>
                <c:pt idx="21">
                  <c:v>0.56197151320879846</c:v>
                </c:pt>
                <c:pt idx="22">
                  <c:v>0.55840205351205219</c:v>
                </c:pt>
                <c:pt idx="23">
                  <c:v>0.52561045829836228</c:v>
                </c:pt>
                <c:pt idx="24">
                  <c:v>0.43902926690973959</c:v>
                </c:pt>
                <c:pt idx="25">
                  <c:v>0.39174064299886568</c:v>
                </c:pt>
                <c:pt idx="26">
                  <c:v>0.36670200525567975</c:v>
                </c:pt>
                <c:pt idx="27">
                  <c:v>0.3573315354272219</c:v>
                </c:pt>
                <c:pt idx="28">
                  <c:v>0.28873596396847873</c:v>
                </c:pt>
                <c:pt idx="29">
                  <c:v>0.2802290017835864</c:v>
                </c:pt>
                <c:pt idx="30">
                  <c:v>0.27163589301450475</c:v>
                </c:pt>
                <c:pt idx="31">
                  <c:v>0.2580872317481403</c:v>
                </c:pt>
              </c:numCache>
            </c:numRef>
          </c:val>
          <c:smooth val="0"/>
          <c:extLst>
            <c:ext xmlns:c16="http://schemas.microsoft.com/office/drawing/2014/chart" uri="{C3380CC4-5D6E-409C-BE32-E72D297353CC}">
              <c16:uniqueId val="{00000000-9161-49AA-B048-8F854A8033C4}"/>
            </c:ext>
          </c:extLst>
        </c:ser>
        <c:ser>
          <c:idx val="0"/>
          <c:order val="1"/>
          <c:tx>
            <c:strRef>
              <c:f>'20.'!$C$7</c:f>
              <c:strCache>
                <c:ptCount val="1"/>
                <c:pt idx="0">
                  <c:v>EU-banker</c:v>
                </c:pt>
              </c:strCache>
            </c:strRef>
          </c:tx>
          <c:spPr>
            <a:ln w="38100" cap="rnd">
              <a:solidFill>
                <a:srgbClr val="6E2B62"/>
              </a:solidFill>
              <a:prstDash val="solid"/>
              <a:round/>
            </a:ln>
            <a:effectLst/>
          </c:spPr>
          <c:marker>
            <c:symbol val="none"/>
          </c:marker>
          <c:cat>
            <c:numRef>
              <c:f>'20.'!$A$8:$A$39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'20.'!$C$8:$C$39</c:f>
              <c:numCache>
                <c:formatCode>0.0</c:formatCode>
                <c:ptCount val="32"/>
                <c:pt idx="0">
                  <c:v>6.1970998700000006</c:v>
                </c:pt>
                <c:pt idx="1">
                  <c:v>6.0043461800000006</c:v>
                </c:pt>
                <c:pt idx="2">
                  <c:v>5.8717885800000005</c:v>
                </c:pt>
                <c:pt idx="3">
                  <c:v>5.7208654999999995</c:v>
                </c:pt>
                <c:pt idx="4">
                  <c:v>5.6180528399999998</c:v>
                </c:pt>
                <c:pt idx="5">
                  <c:v>5.4317499199999997</c:v>
                </c:pt>
                <c:pt idx="6">
                  <c:v>5.3093890400000001</c:v>
                </c:pt>
                <c:pt idx="7">
                  <c:v>5.0744811600000004</c:v>
                </c:pt>
                <c:pt idx="8">
                  <c:v>4.80171378</c:v>
                </c:pt>
                <c:pt idx="9">
                  <c:v>4.4425823300000005</c:v>
                </c:pt>
                <c:pt idx="10">
                  <c:v>4.2294587300000002</c:v>
                </c:pt>
                <c:pt idx="11">
                  <c:v>4.0536493399999998</c:v>
                </c:pt>
                <c:pt idx="12">
                  <c:v>3.84350221</c:v>
                </c:pt>
                <c:pt idx="13">
                  <c:v>3.5850770999999995</c:v>
                </c:pt>
                <c:pt idx="14">
                  <c:v>3.4363483200000005</c:v>
                </c:pt>
                <c:pt idx="15">
                  <c:v>3.1860449200000001</c:v>
                </c:pt>
                <c:pt idx="16">
                  <c:v>3.0971663199999999</c:v>
                </c:pt>
                <c:pt idx="17">
                  <c:v>2.9915153299999999</c:v>
                </c:pt>
                <c:pt idx="18">
                  <c:v>2.8785687599999998</c:v>
                </c:pt>
                <c:pt idx="19">
                  <c:v>2.7481922999999999</c:v>
                </c:pt>
                <c:pt idx="20">
                  <c:v>2.96548386</c:v>
                </c:pt>
                <c:pt idx="21">
                  <c:v>2.8682891799999997</c:v>
                </c:pt>
                <c:pt idx="22">
                  <c:v>2.7564243099999999</c:v>
                </c:pt>
                <c:pt idx="23">
                  <c:v>2.5735600199999999</c:v>
                </c:pt>
                <c:pt idx="24">
                  <c:v>2.4770480199999998</c:v>
                </c:pt>
                <c:pt idx="25">
                  <c:v>2.3006663299999999</c:v>
                </c:pt>
                <c:pt idx="26">
                  <c:v>2.1466054200000002</c:v>
                </c:pt>
                <c:pt idx="27">
                  <c:v>2.0397199800000001</c:v>
                </c:pt>
                <c:pt idx="28">
                  <c:v>1.9179490099999998</c:v>
                </c:pt>
                <c:pt idx="29">
                  <c:v>1.8102841500000002</c:v>
                </c:pt>
                <c:pt idx="30">
                  <c:v>1.7587948999999998</c:v>
                </c:pt>
              </c:numCache>
            </c:numRef>
          </c:val>
          <c:smooth val="0"/>
          <c:extLst>
            <c:ext xmlns:c16="http://schemas.microsoft.com/office/drawing/2014/chart" uri="{C3380CC4-5D6E-409C-BE32-E72D297353CC}">
              <c16:uniqueId val="{00000000-3FC7-49D7-B693-6017BFA6A18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8"/>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030673369020521"/>
          <c:y val="0.87436510523273758"/>
          <c:w val="0.83351632000370257"/>
          <c:h val="0.10231237899748823"/>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53432542412187E-2"/>
          <c:y val="4.9513947855369431E-2"/>
          <c:w val="0.94310906193078325"/>
          <c:h val="0.76677713605291409"/>
        </c:manualLayout>
      </c:layout>
      <c:lineChart>
        <c:grouping val="standard"/>
        <c:varyColors val="0"/>
        <c:ser>
          <c:idx val="0"/>
          <c:order val="0"/>
          <c:tx>
            <c:strRef>
              <c:f>'21.'!$B$7</c:f>
              <c:strCache>
                <c:ptCount val="1"/>
                <c:pt idx="0">
                  <c:v>Avkastning på eget kapital</c:v>
                </c:pt>
              </c:strCache>
            </c:strRef>
          </c:tx>
          <c:spPr>
            <a:ln w="38100" cap="sq">
              <a:solidFill>
                <a:srgbClr val="006A7D"/>
              </a:solidFill>
              <a:prstDash val="solid"/>
              <a:round/>
            </a:ln>
            <a:effectLst/>
          </c:spPr>
          <c:marker>
            <c:symbol val="none"/>
          </c:marker>
          <c:cat>
            <c:numRef>
              <c:f>'21.'!$A$8:$A$39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'21.'!$B$8:$B$39</c:f>
              <c:numCache>
                <c:formatCode>0</c:formatCode>
                <c:ptCount val="32"/>
                <c:pt idx="0">
                  <c:v>8.5390994677480805</c:v>
                </c:pt>
                <c:pt idx="1">
                  <c:v>7.9371872364284144</c:v>
                </c:pt>
                <c:pt idx="2">
                  <c:v>7.5621692512255754</c:v>
                </c:pt>
                <c:pt idx="3">
                  <c:v>8.5075891550878655</c:v>
                </c:pt>
                <c:pt idx="4">
                  <c:v>11.280958497837878</c:v>
                </c:pt>
                <c:pt idx="5">
                  <c:v>9.2095703085836824</c:v>
                </c:pt>
                <c:pt idx="6">
                  <c:v>8.9819809774805144</c:v>
                </c:pt>
                <c:pt idx="7">
                  <c:v>8.3621946949326755</c:v>
                </c:pt>
                <c:pt idx="8">
                  <c:v>6.5729393637527664</c:v>
                </c:pt>
                <c:pt idx="9">
                  <c:v>11.689139467162224</c:v>
                </c:pt>
                <c:pt idx="10">
                  <c:v>11.073995036348308</c:v>
                </c:pt>
                <c:pt idx="11">
                  <c:v>9.5137622931604682</c:v>
                </c:pt>
                <c:pt idx="12">
                  <c:v>6.8349808057519583</c:v>
                </c:pt>
                <c:pt idx="13">
                  <c:v>11.293134523278354</c:v>
                </c:pt>
                <c:pt idx="14">
                  <c:v>9.5814078814984001</c:v>
                </c:pt>
                <c:pt idx="15">
                  <c:v>8.2270348006593892</c:v>
                </c:pt>
                <c:pt idx="16">
                  <c:v>6.038537482110085</c:v>
                </c:pt>
                <c:pt idx="17">
                  <c:v>6.6770487589517575</c:v>
                </c:pt>
                <c:pt idx="18">
                  <c:v>6.6799553137726102</c:v>
                </c:pt>
                <c:pt idx="19">
                  <c:v>7.4310173001272313</c:v>
                </c:pt>
                <c:pt idx="20">
                  <c:v>5.0804807015527613</c:v>
                </c:pt>
                <c:pt idx="21">
                  <c:v>6.7165327134308965</c:v>
                </c:pt>
                <c:pt idx="22">
                  <c:v>6.5709621457354235</c:v>
                </c:pt>
                <c:pt idx="23">
                  <c:v>6.6163590954640332</c:v>
                </c:pt>
                <c:pt idx="24">
                  <c:v>7.1291294698026499</c:v>
                </c:pt>
                <c:pt idx="25">
                  <c:v>7.5681225824716511</c:v>
                </c:pt>
                <c:pt idx="26">
                  <c:v>7.4704960923800829</c:v>
                </c:pt>
                <c:pt idx="27">
                  <c:v>7.2274754376580557</c:v>
                </c:pt>
                <c:pt idx="28">
                  <c:v>7.2261942341604861</c:v>
                </c:pt>
                <c:pt idx="29">
                  <c:v>7.0096577393070527</c:v>
                </c:pt>
                <c:pt idx="30">
                  <c:v>8.0508248454548497</c:v>
                </c:pt>
                <c:pt idx="31">
                  <c:v>7.741090016318128</c:v>
                </c:pt>
              </c:numCache>
            </c:numRef>
          </c:val>
          <c:smooth val="0"/>
          <c:extLst>
            <c:ext xmlns:c16="http://schemas.microsoft.com/office/drawing/2014/chart" uri="{C3380CC4-5D6E-409C-BE32-E72D297353CC}">
              <c16:uniqueId val="{00000000-1B91-489F-916C-C16A36CAF131}"/>
            </c:ext>
          </c:extLst>
        </c:ser>
        <c:ser>
          <c:idx val="1"/>
          <c:order val="1"/>
          <c:tx>
            <c:strRef>
              <c:f>'21.'!$C$7</c:f>
              <c:strCache>
                <c:ptCount val="1"/>
                <c:pt idx="0">
                  <c:v>Avkastning på eget kapital, glidande medelvärde</c:v>
                </c:pt>
              </c:strCache>
            </c:strRef>
          </c:tx>
          <c:spPr>
            <a:ln w="38100" cap="rnd">
              <a:solidFill>
                <a:srgbClr val="006A7D"/>
              </a:solidFill>
              <a:prstDash val="dash"/>
              <a:round/>
            </a:ln>
            <a:effectLst/>
          </c:spPr>
          <c:marker>
            <c:symbol val="none"/>
          </c:marker>
          <c:cat>
            <c:numRef>
              <c:f>'21.'!$A$8:$A$39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'21.'!$C$8:$C$39</c:f>
              <c:numCache>
                <c:formatCode>0</c:formatCode>
                <c:ptCount val="32"/>
                <c:pt idx="0">
                  <c:v>8.5390994677480805</c:v>
                </c:pt>
                <c:pt idx="1">
                  <c:v>8.2381433520882474</c:v>
                </c:pt>
                <c:pt idx="2">
                  <c:v>8.012818651800691</c:v>
                </c:pt>
                <c:pt idx="3">
                  <c:v>8.1365112776224837</c:v>
                </c:pt>
                <c:pt idx="4">
                  <c:v>8.8219760351449334</c:v>
                </c:pt>
                <c:pt idx="5">
                  <c:v>9.1400718031837513</c:v>
                </c:pt>
                <c:pt idx="6">
                  <c:v>9.495024734747485</c:v>
                </c:pt>
                <c:pt idx="7">
                  <c:v>9.4586761197086879</c:v>
                </c:pt>
                <c:pt idx="8">
                  <c:v>8.2816713361874097</c:v>
                </c:pt>
                <c:pt idx="9">
                  <c:v>8.9015636258320452</c:v>
                </c:pt>
                <c:pt idx="10">
                  <c:v>9.4245671405489944</c:v>
                </c:pt>
                <c:pt idx="11">
                  <c:v>9.7124590401059407</c:v>
                </c:pt>
                <c:pt idx="12">
                  <c:v>9.7779694006057394</c:v>
                </c:pt>
                <c:pt idx="13">
                  <c:v>9.6789681646347709</c:v>
                </c:pt>
                <c:pt idx="14">
                  <c:v>9.3058213759222959</c:v>
                </c:pt>
                <c:pt idx="15">
                  <c:v>8.9841395027970243</c:v>
                </c:pt>
                <c:pt idx="16">
                  <c:v>8.7850286718865576</c:v>
                </c:pt>
                <c:pt idx="17">
                  <c:v>7.6310072308049079</c:v>
                </c:pt>
                <c:pt idx="18">
                  <c:v>6.9056440888734603</c:v>
                </c:pt>
                <c:pt idx="19">
                  <c:v>6.7066397137404206</c:v>
                </c:pt>
                <c:pt idx="20">
                  <c:v>6.4671255186010903</c:v>
                </c:pt>
                <c:pt idx="21">
                  <c:v>6.4769965072208748</c:v>
                </c:pt>
                <c:pt idx="22">
                  <c:v>6.4497482152115779</c:v>
                </c:pt>
                <c:pt idx="23">
                  <c:v>6.2460836640457789</c:v>
                </c:pt>
                <c:pt idx="24">
                  <c:v>6.7582458561082506</c:v>
                </c:pt>
                <c:pt idx="25">
                  <c:v>6.9711433233684392</c:v>
                </c:pt>
                <c:pt idx="26">
                  <c:v>7.1960268100296041</c:v>
                </c:pt>
                <c:pt idx="27">
                  <c:v>7.3488058955781099</c:v>
                </c:pt>
                <c:pt idx="28">
                  <c:v>7.3730720866675696</c:v>
                </c:pt>
                <c:pt idx="29">
                  <c:v>7.2334558758764196</c:v>
                </c:pt>
                <c:pt idx="30">
                  <c:v>7.3785380641451113</c:v>
                </c:pt>
                <c:pt idx="31">
                  <c:v>7.5069417088101291</c:v>
                </c:pt>
              </c:numCache>
            </c:numRef>
          </c:val>
          <c:smooth val="0"/>
          <c:extLst>
            <c:ext xmlns:c16="http://schemas.microsoft.com/office/drawing/2014/chart" uri="{C3380CC4-5D6E-409C-BE32-E72D297353CC}">
              <c16:uniqueId val="{00000001-1B91-489F-916C-C16A36CAF13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8"/>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'22.'!$B$7</c:f>
              <c:strCache>
                <c:ptCount val="1"/>
                <c:pt idx="0">
                  <c:v>Avkastning på totalt kapital</c:v>
                </c:pt>
              </c:strCache>
            </c:strRef>
          </c:tx>
          <c:spPr>
            <a:ln w="38100" cap="sq">
              <a:solidFill>
                <a:srgbClr val="006A7D"/>
              </a:solidFill>
              <a:prstDash val="solid"/>
              <a:round/>
            </a:ln>
            <a:effectLst/>
          </c:spPr>
          <c:marker>
            <c:symbol val="none"/>
          </c:marker>
          <c:cat>
            <c:numRef>
              <c:f>'22.'!$A$8:$A$39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'22.'!$B$8:$B$39</c:f>
              <c:numCache>
                <c:formatCode>0.00</c:formatCode>
                <c:ptCount val="32"/>
                <c:pt idx="0">
                  <c:v>0.41032446430371539</c:v>
                </c:pt>
                <c:pt idx="1">
                  <c:v>0.3778894317426803</c:v>
                </c:pt>
                <c:pt idx="2">
                  <c:v>0.3665628269839073</c:v>
                </c:pt>
                <c:pt idx="3">
                  <c:v>0.42180525002423502</c:v>
                </c:pt>
                <c:pt idx="4">
                  <c:v>0.59351869022200066</c:v>
                </c:pt>
                <c:pt idx="5">
                  <c:v>0.49302349624648756</c:v>
                </c:pt>
                <c:pt idx="6">
                  <c:v>0.48613208468489849</c:v>
                </c:pt>
                <c:pt idx="7">
                  <c:v>0.45958559945019956</c:v>
                </c:pt>
                <c:pt idx="8">
                  <c:v>0.37221473672999544</c:v>
                </c:pt>
                <c:pt idx="9">
                  <c:v>0.66272981645226192</c:v>
                </c:pt>
                <c:pt idx="10">
                  <c:v>0.62911372689770639</c:v>
                </c:pt>
                <c:pt idx="11">
                  <c:v>0.56005977504052606</c:v>
                </c:pt>
                <c:pt idx="12">
                  <c:v>0.40165578802893581</c:v>
                </c:pt>
                <c:pt idx="13">
                  <c:v>0.66241344241829569</c:v>
                </c:pt>
                <c:pt idx="14">
                  <c:v>0.56428005267226</c:v>
                </c:pt>
                <c:pt idx="15">
                  <c:v>0.49309746978463825</c:v>
                </c:pt>
                <c:pt idx="16">
                  <c:v>0.35631967858182961</c:v>
                </c:pt>
                <c:pt idx="17">
                  <c:v>0.3964608365099942</c:v>
                </c:pt>
                <c:pt idx="18">
                  <c:v>0.4076108270694852</c:v>
                </c:pt>
                <c:pt idx="19">
                  <c:v>0.45278577627998162</c:v>
                </c:pt>
                <c:pt idx="20">
                  <c:v>0.30251568577605314</c:v>
                </c:pt>
                <c:pt idx="21">
                  <c:v>0.40346048824437708</c:v>
                </c:pt>
                <c:pt idx="22">
                  <c:v>0.39813243751829458</c:v>
                </c:pt>
                <c:pt idx="23">
                  <c:v>0.40846439861699291</c:v>
                </c:pt>
                <c:pt idx="24">
                  <c:v>0.44467648184266684</c:v>
                </c:pt>
                <c:pt idx="25">
                  <c:v>0.42447870973373081</c:v>
                </c:pt>
                <c:pt idx="26">
                  <c:v>0.41840483130771561</c:v>
                </c:pt>
                <c:pt idx="27">
                  <c:v>0.40284164759434415</c:v>
                </c:pt>
                <c:pt idx="28">
                  <c:v>0.35498816103517611</c:v>
                </c:pt>
                <c:pt idx="29">
                  <c:v>0.33367489955729329</c:v>
                </c:pt>
                <c:pt idx="30">
                  <c:v>0.3799496858505973</c:v>
                </c:pt>
                <c:pt idx="31">
                  <c:v>0.3624766000206755</c:v>
                </c:pt>
              </c:numCache>
            </c:numRef>
          </c:val>
          <c:smooth val="0"/>
          <c:extLst>
            <c:ext xmlns:c16="http://schemas.microsoft.com/office/drawing/2014/chart" uri="{C3380CC4-5D6E-409C-BE32-E72D297353CC}">
              <c16:uniqueId val="{00000000-C845-4E15-9AAC-339F1A1B4D09}"/>
            </c:ext>
          </c:extLst>
        </c:ser>
        <c:ser>
          <c:idx val="1"/>
          <c:order val="1"/>
          <c:tx>
            <c:strRef>
              <c:f>'22.'!$C$7</c:f>
              <c:strCache>
                <c:ptCount val="1"/>
                <c:pt idx="0">
                  <c:v>Avkastning på totalt kapital, glidande medelvärde</c:v>
                </c:pt>
              </c:strCache>
            </c:strRef>
          </c:tx>
          <c:spPr>
            <a:ln w="38100" cap="sq">
              <a:solidFill>
                <a:srgbClr val="006A7D"/>
              </a:solidFill>
              <a:prstDash val="dash"/>
              <a:round/>
            </a:ln>
            <a:effectLst/>
          </c:spPr>
          <c:marker>
            <c:symbol val="none"/>
          </c:marker>
          <c:cat>
            <c:numRef>
              <c:f>'22.'!$A$8:$A$39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'22.'!$C$8:$C$39</c:f>
              <c:numCache>
                <c:formatCode>0.00</c:formatCode>
                <c:ptCount val="32"/>
                <c:pt idx="0">
                  <c:v>0.41032446430371539</c:v>
                </c:pt>
                <c:pt idx="1">
                  <c:v>0.39410694802319785</c:v>
                </c:pt>
                <c:pt idx="2">
                  <c:v>0.38492557434343433</c:v>
                </c:pt>
                <c:pt idx="3">
                  <c:v>0.39414549326363452</c:v>
                </c:pt>
                <c:pt idx="4">
                  <c:v>0.43994404974320572</c:v>
                </c:pt>
                <c:pt idx="5">
                  <c:v>0.46872756586915765</c:v>
                </c:pt>
                <c:pt idx="6">
                  <c:v>0.4986198802944054</c:v>
                </c:pt>
                <c:pt idx="7">
                  <c:v>0.50806496765089659</c:v>
                </c:pt>
                <c:pt idx="8">
                  <c:v>0.45273897927789525</c:v>
                </c:pt>
                <c:pt idx="9">
                  <c:v>0.49516555932933887</c:v>
                </c:pt>
                <c:pt idx="10">
                  <c:v>0.53091096988254083</c:v>
                </c:pt>
                <c:pt idx="11">
                  <c:v>0.55602951378012255</c:v>
                </c:pt>
                <c:pt idx="12">
                  <c:v>0.56338977660485756</c:v>
                </c:pt>
                <c:pt idx="13">
                  <c:v>0.563310683096366</c:v>
                </c:pt>
                <c:pt idx="14">
                  <c:v>0.54710226454000443</c:v>
                </c:pt>
                <c:pt idx="15">
                  <c:v>0.53036168822603247</c:v>
                </c:pt>
                <c:pt idx="16">
                  <c:v>0.51902766086425589</c:v>
                </c:pt>
                <c:pt idx="17">
                  <c:v>0.45253950938718052</c:v>
                </c:pt>
                <c:pt idx="18">
                  <c:v>0.41337220298648686</c:v>
                </c:pt>
                <c:pt idx="19">
                  <c:v>0.4032942796103226</c:v>
                </c:pt>
                <c:pt idx="20">
                  <c:v>0.38984328140887853</c:v>
                </c:pt>
                <c:pt idx="21">
                  <c:v>0.3915931943424743</c:v>
                </c:pt>
                <c:pt idx="22">
                  <c:v>0.38922359695467657</c:v>
                </c:pt>
                <c:pt idx="23">
                  <c:v>0.37814325253892939</c:v>
                </c:pt>
                <c:pt idx="24">
                  <c:v>0.41368345155558289</c:v>
                </c:pt>
                <c:pt idx="25">
                  <c:v>0.41893800692792127</c:v>
                </c:pt>
                <c:pt idx="26">
                  <c:v>0.42400610537527661</c:v>
                </c:pt>
                <c:pt idx="27">
                  <c:v>0.42260041761961437</c:v>
                </c:pt>
                <c:pt idx="28">
                  <c:v>0.40017833741774167</c:v>
                </c:pt>
                <c:pt idx="29">
                  <c:v>0.37747738487363236</c:v>
                </c:pt>
                <c:pt idx="30">
                  <c:v>0.36786359850935269</c:v>
                </c:pt>
                <c:pt idx="31">
                  <c:v>0.35777233661593599</c:v>
                </c:pt>
              </c:numCache>
            </c:numRef>
          </c:val>
          <c:smooth val="0"/>
          <c:extLst>
            <c:ext xmlns:c16="http://schemas.microsoft.com/office/drawing/2014/chart" uri="{C3380CC4-5D6E-409C-BE32-E72D297353CC}">
              <c16:uniqueId val="{00000001-C845-4E15-9AAC-339F1A1B4D09}"/>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87911307689082352"/>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'23.'!$B$7</c:f>
              <c:strCache>
                <c:ptCount val="1"/>
                <c:pt idx="0">
                  <c:v>Räntenettomarginal</c:v>
                </c:pt>
              </c:strCache>
            </c:strRef>
          </c:tx>
          <c:spPr>
            <a:ln w="38100" cap="sq">
              <a:solidFill>
                <a:srgbClr val="006A7D"/>
              </a:solidFill>
              <a:prstDash val="solid"/>
              <a:round/>
            </a:ln>
            <a:effectLst/>
          </c:spPr>
          <c:marker>
            <c:symbol val="none"/>
          </c:marker>
          <c:cat>
            <c:numRef>
              <c:f>'23.'!$A$8:$A$39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'23.'!$B$8:$B$39</c:f>
              <c:numCache>
                <c:formatCode>0.0</c:formatCode>
                <c:ptCount val="32"/>
                <c:pt idx="0">
                  <c:v>0.9866298710666882</c:v>
                </c:pt>
                <c:pt idx="1">
                  <c:v>1.0078953175015224</c:v>
                </c:pt>
                <c:pt idx="2">
                  <c:v>1.0177237053991444</c:v>
                </c:pt>
                <c:pt idx="3">
                  <c:v>1.0555321522858303</c:v>
                </c:pt>
                <c:pt idx="4">
                  <c:v>0.96641613791939185</c:v>
                </c:pt>
                <c:pt idx="5">
                  <c:v>0.98942446004864015</c:v>
                </c:pt>
                <c:pt idx="6">
                  <c:v>1.0203901962033701</c:v>
                </c:pt>
                <c:pt idx="7">
                  <c:v>1.0506190466124197</c:v>
                </c:pt>
                <c:pt idx="8">
                  <c:v>1.0852443956262834</c:v>
                </c:pt>
                <c:pt idx="9">
                  <c:v>1.0846629944331236</c:v>
                </c:pt>
                <c:pt idx="10">
                  <c:v>1.0816760018876963</c:v>
                </c:pt>
                <c:pt idx="11">
                  <c:v>1.0383735608210032</c:v>
                </c:pt>
                <c:pt idx="12">
                  <c:v>1.0800341531464386</c:v>
                </c:pt>
                <c:pt idx="13">
                  <c:v>1.0776856643140127</c:v>
                </c:pt>
                <c:pt idx="14">
                  <c:v>1.079792045084226</c:v>
                </c:pt>
                <c:pt idx="15">
                  <c:v>1.0942970268910641</c:v>
                </c:pt>
                <c:pt idx="16">
                  <c:v>1.0541297820173794</c:v>
                </c:pt>
                <c:pt idx="17">
                  <c:v>1.0425109451400185</c:v>
                </c:pt>
                <c:pt idx="18">
                  <c:v>1.0510778570473798</c:v>
                </c:pt>
                <c:pt idx="19">
                  <c:v>1.0537147328624088</c:v>
                </c:pt>
                <c:pt idx="20">
                  <c:v>1.0122889423035328</c:v>
                </c:pt>
                <c:pt idx="21">
                  <c:v>1.0620502713791389</c:v>
                </c:pt>
                <c:pt idx="22">
                  <c:v>1.0648044368643472</c:v>
                </c:pt>
                <c:pt idx="23">
                  <c:v>1.0789847564931201</c:v>
                </c:pt>
                <c:pt idx="24">
                  <c:v>1.0685986287237257</c:v>
                </c:pt>
                <c:pt idx="25">
                  <c:v>1.044967693864336</c:v>
                </c:pt>
                <c:pt idx="26">
                  <c:v>1.0337089312480463</c:v>
                </c:pt>
                <c:pt idx="27">
                  <c:v>1.032237656421386</c:v>
                </c:pt>
                <c:pt idx="28">
                  <c:v>0.97654662860324104</c:v>
                </c:pt>
                <c:pt idx="29">
                  <c:v>0.95335616037857607</c:v>
                </c:pt>
                <c:pt idx="30">
                  <c:v>0.98428220246284426</c:v>
                </c:pt>
                <c:pt idx="31">
                  <c:v>1.0493954838827106</c:v>
                </c:pt>
              </c:numCache>
            </c:numRef>
          </c:val>
          <c:smooth val="0"/>
          <c:extLst>
            <c:ext xmlns:c16="http://schemas.microsoft.com/office/drawing/2014/chart" uri="{C3380CC4-5D6E-409C-BE32-E72D297353CC}">
              <c16:uniqueId val="{00000000-48F5-4E8D-AF55-7AF28975F372}"/>
            </c:ext>
          </c:extLst>
        </c:ser>
        <c:ser>
          <c:idx val="1"/>
          <c:order val="1"/>
          <c:tx>
            <c:strRef>
              <c:f>'23.'!$C$7</c:f>
              <c:strCache>
                <c:ptCount val="1"/>
                <c:pt idx="0">
                  <c:v>Andel problemlån</c:v>
                </c:pt>
              </c:strCache>
            </c:strRef>
          </c:tx>
          <c:spPr>
            <a:ln w="38100" cap="sq">
              <a:solidFill>
                <a:srgbClr val="F8971D"/>
              </a:solidFill>
              <a:prstDash val="solid"/>
              <a:round/>
            </a:ln>
            <a:effectLst/>
          </c:spPr>
          <c:marker>
            <c:symbol val="none"/>
          </c:marker>
          <c:cat>
            <c:numRef>
              <c:f>'23.'!$A$8:$A$39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'23.'!$C$8:$C$39</c:f>
              <c:numCache>
                <c:formatCode>0.0</c:formatCode>
                <c:ptCount val="32"/>
                <c:pt idx="0">
                  <c:v>0.53315386818199817</c:v>
                </c:pt>
                <c:pt idx="1">
                  <c:v>0.47964661462261216</c:v>
                </c:pt>
                <c:pt idx="2">
                  <c:v>0.51358636262008739</c:v>
                </c:pt>
                <c:pt idx="3">
                  <c:v>0.42193563814829488</c:v>
                </c:pt>
                <c:pt idx="4">
                  <c:v>0.41976616125307087</c:v>
                </c:pt>
                <c:pt idx="5">
                  <c:v>0.41849578272045751</c:v>
                </c:pt>
                <c:pt idx="6">
                  <c:v>0.40636706609438372</c:v>
                </c:pt>
                <c:pt idx="7">
                  <c:v>0.36305175944466567</c:v>
                </c:pt>
                <c:pt idx="8">
                  <c:v>0.32978625302035736</c:v>
                </c:pt>
                <c:pt idx="9">
                  <c:v>0.34231208131705737</c:v>
                </c:pt>
                <c:pt idx="10">
                  <c:v>0.32986215820977438</c:v>
                </c:pt>
                <c:pt idx="11">
                  <c:v>0.32914990115095061</c:v>
                </c:pt>
                <c:pt idx="12">
                  <c:v>0.2852177063094562</c:v>
                </c:pt>
                <c:pt idx="13">
                  <c:v>0.27654244262986732</c:v>
                </c:pt>
                <c:pt idx="14">
                  <c:v>0.27176459959549981</c:v>
                </c:pt>
                <c:pt idx="15">
                  <c:v>0.25060515434389125</c:v>
                </c:pt>
                <c:pt idx="16">
                  <c:v>0.24722218188758513</c:v>
                </c:pt>
                <c:pt idx="17">
                  <c:v>0.29021701323392518</c:v>
                </c:pt>
                <c:pt idx="18">
                  <c:v>0.26748365891687859</c:v>
                </c:pt>
                <c:pt idx="19">
                  <c:v>0.27860356807807479</c:v>
                </c:pt>
                <c:pt idx="20">
                  <c:v>0.27690919796666319</c:v>
                </c:pt>
                <c:pt idx="21">
                  <c:v>0.26866804621184892</c:v>
                </c:pt>
                <c:pt idx="22">
                  <c:v>0.26256864474779723</c:v>
                </c:pt>
                <c:pt idx="23">
                  <c:v>0.28680426271938742</c:v>
                </c:pt>
                <c:pt idx="24">
                  <c:v>0.29475485405113333</c:v>
                </c:pt>
                <c:pt idx="25">
                  <c:v>0.28398340379981668</c:v>
                </c:pt>
                <c:pt idx="26">
                  <c:v>0.30581874554820299</c:v>
                </c:pt>
                <c:pt idx="27">
                  <c:v>0.27784243481868709</c:v>
                </c:pt>
                <c:pt idx="28">
                  <c:v>0.2628845582538058</c:v>
                </c:pt>
                <c:pt idx="29">
                  <c:v>0.25138329150568284</c:v>
                </c:pt>
                <c:pt idx="30">
                  <c:v>0.25314038790888815</c:v>
                </c:pt>
                <c:pt idx="31">
                  <c:v>0.26590754992426469</c:v>
                </c:pt>
              </c:numCache>
            </c:numRef>
          </c:val>
          <c:smooth val="0"/>
          <c:extLst>
            <c:ext xmlns:c16="http://schemas.microsoft.com/office/drawing/2014/chart" uri="{C3380CC4-5D6E-409C-BE32-E72D297353CC}">
              <c16:uniqueId val="{00000001-48F5-4E8D-AF55-7AF28975F37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2"/>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2"/>
      </c:valAx>
      <c:spPr>
        <a:noFill/>
        <a:ln>
          <a:solidFill>
            <a:srgbClr val="A4A4A4"/>
          </a:solidFill>
        </a:ln>
        <a:effectLst/>
      </c:spPr>
    </c:plotArea>
    <c:legend>
      <c:legendPos val="b"/>
      <c:layout>
        <c:manualLayout>
          <c:xMode val="edge"/>
          <c:yMode val="edge"/>
          <c:x val="0.1400408667479858"/>
          <c:y val="0.88098805348769493"/>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'24.'!$B$7</c:f>
              <c:strCache>
                <c:ptCount val="1"/>
                <c:pt idx="0">
                  <c:v>Totalt</c:v>
                </c:pt>
              </c:strCache>
            </c:strRef>
          </c:tx>
          <c:spPr>
            <a:ln w="38100" cap="sq">
              <a:solidFill>
                <a:srgbClr val="006A7D"/>
              </a:solidFill>
              <a:prstDash val="solid"/>
              <a:round/>
            </a:ln>
            <a:effectLst/>
          </c:spPr>
          <c:marker>
            <c:symbol val="none"/>
          </c:marker>
          <c:cat>
            <c:numRef>
              <c:f>'24.'!$A$8:$A$39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'24.'!$B$8:$B$39</c:f>
              <c:numCache>
                <c:formatCode>#,##0</c:formatCode>
                <c:ptCount val="32"/>
                <c:pt idx="0">
                  <c:v>549.19397429887977</c:v>
                </c:pt>
                <c:pt idx="1">
                  <c:v>567.27353476995995</c:v>
                </c:pt>
                <c:pt idx="2">
                  <c:v>589.68489714032307</c:v>
                </c:pt>
                <c:pt idx="3">
                  <c:v>610.42821573317792</c:v>
                </c:pt>
                <c:pt idx="4">
                  <c:v>620.04310147968522</c:v>
                </c:pt>
                <c:pt idx="5">
                  <c:v>635.8867319782039</c:v>
                </c:pt>
                <c:pt idx="6">
                  <c:v>646.91425559564436</c:v>
                </c:pt>
                <c:pt idx="7">
                  <c:v>645.25902872164806</c:v>
                </c:pt>
                <c:pt idx="8">
                  <c:v>663.47406973012232</c:v>
                </c:pt>
                <c:pt idx="9">
                  <c:v>685.17776867514613</c:v>
                </c:pt>
                <c:pt idx="10">
                  <c:v>702.7207367892853</c:v>
                </c:pt>
                <c:pt idx="11">
                  <c:v>722.78587880133568</c:v>
                </c:pt>
                <c:pt idx="12">
                  <c:v>738.98468428876765</c:v>
                </c:pt>
                <c:pt idx="13">
                  <c:v>753.86303694966625</c:v>
                </c:pt>
                <c:pt idx="14">
                  <c:v>767.40201338854911</c:v>
                </c:pt>
                <c:pt idx="15">
                  <c:v>782.25977221537016</c:v>
                </c:pt>
                <c:pt idx="16">
                  <c:v>792.88651995644955</c:v>
                </c:pt>
                <c:pt idx="17">
                  <c:v>810.50273637927251</c:v>
                </c:pt>
                <c:pt idx="18">
                  <c:v>824.39598331572427</c:v>
                </c:pt>
                <c:pt idx="19">
                  <c:v>838.32569195092435</c:v>
                </c:pt>
                <c:pt idx="20">
                  <c:v>852.60392980383403</c:v>
                </c:pt>
                <c:pt idx="21">
                  <c:v>872.93206478878267</c:v>
                </c:pt>
                <c:pt idx="22">
                  <c:v>892.33193299187315</c:v>
                </c:pt>
                <c:pt idx="23">
                  <c:v>915.55707557273547</c:v>
                </c:pt>
                <c:pt idx="24">
                  <c:v>934.99983720953207</c:v>
                </c:pt>
                <c:pt idx="25">
                  <c:v>955.84049011050206</c:v>
                </c:pt>
                <c:pt idx="26" formatCode="0">
                  <c:v>974.29851934463431</c:v>
                </c:pt>
                <c:pt idx="27" formatCode="0">
                  <c:v>1000.5747518757961</c:v>
                </c:pt>
                <c:pt idx="28" formatCode="0">
                  <c:v>1032.35101414305</c:v>
                </c:pt>
                <c:pt idx="29" formatCode="0">
                  <c:v>1057.7740269401684</c:v>
                </c:pt>
                <c:pt idx="30" formatCode="0">
                  <c:v>1080.7605262470938</c:v>
                </c:pt>
                <c:pt idx="31" formatCode="0">
                  <c:v>1104.1345501406199</c:v>
                </c:pt>
              </c:numCache>
            </c:numRef>
          </c:val>
          <c:smooth val="0"/>
          <c:extLst>
            <c:ext xmlns:c16="http://schemas.microsoft.com/office/drawing/2014/chart" uri="{C3380CC4-5D6E-409C-BE32-E72D297353CC}">
              <c16:uniqueId val="{00000000-2EA5-48A7-8F33-DFA9728321BF}"/>
            </c:ext>
          </c:extLst>
        </c:ser>
        <c:ser>
          <c:idx val="1"/>
          <c:order val="1"/>
          <c:tx>
            <c:strRef>
              <c:f>'24.'!$C$7</c:f>
              <c:strCache>
                <c:ptCount val="1"/>
                <c:pt idx="0">
                  <c:v>Hushåll - Bolån</c:v>
                </c:pt>
              </c:strCache>
            </c:strRef>
          </c:tx>
          <c:spPr>
            <a:ln w="38100" cap="sq">
              <a:solidFill>
                <a:srgbClr val="F8971D"/>
              </a:solidFill>
              <a:prstDash val="solid"/>
              <a:round/>
            </a:ln>
            <a:effectLst/>
          </c:spPr>
          <c:marker>
            <c:symbol val="none"/>
          </c:marker>
          <c:cat>
            <c:numRef>
              <c:f>'24.'!$A$8:$A$39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'24.'!$C$8:$C$39</c:f>
              <c:numCache>
                <c:formatCode>0</c:formatCode>
                <c:ptCount val="32"/>
                <c:pt idx="0">
                  <c:v>359.68158105337409</c:v>
                </c:pt>
                <c:pt idx="1">
                  <c:v>375.16000665987093</c:v>
                </c:pt>
                <c:pt idx="2">
                  <c:v>396.06302227413204</c:v>
                </c:pt>
                <c:pt idx="3">
                  <c:v>413.28949414130341</c:v>
                </c:pt>
                <c:pt idx="4">
                  <c:v>422.16077788319046</c:v>
                </c:pt>
                <c:pt idx="5">
                  <c:v>435.37346597528438</c:v>
                </c:pt>
                <c:pt idx="6">
                  <c:v>444.62002947405301</c:v>
                </c:pt>
                <c:pt idx="7">
                  <c:v>443.0811302054542</c:v>
                </c:pt>
                <c:pt idx="8">
                  <c:v>460.20814030634233</c:v>
                </c:pt>
                <c:pt idx="9">
                  <c:v>478.13006853908894</c:v>
                </c:pt>
                <c:pt idx="10">
                  <c:v>495.33404566442914</c:v>
                </c:pt>
                <c:pt idx="11">
                  <c:v>515.40490203173886</c:v>
                </c:pt>
                <c:pt idx="12">
                  <c:v>530.80659214801153</c:v>
                </c:pt>
                <c:pt idx="13">
                  <c:v>543.8311153417776</c:v>
                </c:pt>
                <c:pt idx="14">
                  <c:v>557.29782138405449</c:v>
                </c:pt>
                <c:pt idx="15">
                  <c:v>572.86925664686726</c:v>
                </c:pt>
                <c:pt idx="16">
                  <c:v>581.79245731192668</c:v>
                </c:pt>
                <c:pt idx="17">
                  <c:v>597.40170245767729</c:v>
                </c:pt>
                <c:pt idx="18">
                  <c:v>609.45323224421531</c:v>
                </c:pt>
                <c:pt idx="19">
                  <c:v>622.13476551550571</c:v>
                </c:pt>
                <c:pt idx="20">
                  <c:v>633.42263934900427</c:v>
                </c:pt>
                <c:pt idx="21">
                  <c:v>644.55360833878319</c:v>
                </c:pt>
                <c:pt idx="22">
                  <c:v>656.06051856613863</c:v>
                </c:pt>
                <c:pt idx="23">
                  <c:v>673.34291777086924</c:v>
                </c:pt>
                <c:pt idx="24">
                  <c:v>688.89416531699953</c:v>
                </c:pt>
                <c:pt idx="25">
                  <c:v>702.87880350599971</c:v>
                </c:pt>
                <c:pt idx="26">
                  <c:v>716.86820765899961</c:v>
                </c:pt>
                <c:pt idx="27">
                  <c:v>733.2874101039996</c:v>
                </c:pt>
                <c:pt idx="28">
                  <c:v>759.35832638200009</c:v>
                </c:pt>
                <c:pt idx="29">
                  <c:v>775.11780773799978</c:v>
                </c:pt>
                <c:pt idx="30">
                  <c:v>783.96648673599975</c:v>
                </c:pt>
                <c:pt idx="31">
                  <c:v>797.40540285599968</c:v>
                </c:pt>
              </c:numCache>
            </c:numRef>
          </c:val>
          <c:smooth val="0"/>
          <c:extLst>
            <c:ext xmlns:c16="http://schemas.microsoft.com/office/drawing/2014/chart" uri="{C3380CC4-5D6E-409C-BE32-E72D297353CC}">
              <c16:uniqueId val="{00000001-2EA5-48A7-8F33-DFA9728321BF}"/>
            </c:ext>
          </c:extLst>
        </c:ser>
        <c:ser>
          <c:idx val="2"/>
          <c:order val="2"/>
          <c:tx>
            <c:strRef>
              <c:f>'24.'!$D$7</c:f>
              <c:strCache>
                <c:ptCount val="1"/>
                <c:pt idx="0">
                  <c:v>Företag</c:v>
                </c:pt>
              </c:strCache>
            </c:strRef>
          </c:tx>
          <c:spPr>
            <a:ln w="38100" cap="rnd">
              <a:solidFill>
                <a:srgbClr val="6E2B62"/>
              </a:solidFill>
              <a:prstDash val="solid"/>
              <a:round/>
            </a:ln>
            <a:effectLst/>
          </c:spPr>
          <c:marker>
            <c:symbol val="none"/>
          </c:marker>
          <c:cat>
            <c:numRef>
              <c:f>'24.'!$A$8:$A$39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'24.'!$D$8:$D$39</c:f>
              <c:numCache>
                <c:formatCode>#,##0</c:formatCode>
                <c:ptCount val="32"/>
                <c:pt idx="0">
                  <c:v>113.0040874350599</c:v>
                </c:pt>
                <c:pt idx="1">
                  <c:v>116.31756396442999</c:v>
                </c:pt>
                <c:pt idx="2">
                  <c:v>93.283219219935702</c:v>
                </c:pt>
                <c:pt idx="3">
                  <c:v>95.677396589179295</c:v>
                </c:pt>
                <c:pt idx="4">
                  <c:v>95.6258286340137</c:v>
                </c:pt>
                <c:pt idx="5">
                  <c:v>97.027879149278093</c:v>
                </c:pt>
                <c:pt idx="6">
                  <c:v>97.647542904873006</c:v>
                </c:pt>
                <c:pt idx="7">
                  <c:v>97.542297577536317</c:v>
                </c:pt>
                <c:pt idx="8">
                  <c:v>98.215937333608196</c:v>
                </c:pt>
                <c:pt idx="9">
                  <c:v>100.27730783463269</c:v>
                </c:pt>
                <c:pt idx="10">
                  <c:v>99.757644369177612</c:v>
                </c:pt>
                <c:pt idx="11">
                  <c:v>99.085208764517603</c:v>
                </c:pt>
                <c:pt idx="12">
                  <c:v>99.478234619207996</c:v>
                </c:pt>
                <c:pt idx="13">
                  <c:v>100.8165002503637</c:v>
                </c:pt>
                <c:pt idx="14">
                  <c:v>100.47878618381159</c:v>
                </c:pt>
                <c:pt idx="15">
                  <c:v>99.4451355406499</c:v>
                </c:pt>
                <c:pt idx="16">
                  <c:v>101.0014406988666</c:v>
                </c:pt>
                <c:pt idx="17">
                  <c:v>101.7728201793753</c:v>
                </c:pt>
                <c:pt idx="18" formatCode="0">
                  <c:v>102.9044681368306</c:v>
                </c:pt>
                <c:pt idx="19" formatCode="0">
                  <c:v>104.57698209258889</c:v>
                </c:pt>
                <c:pt idx="20" formatCode="0">
                  <c:v>106.6109256573224</c:v>
                </c:pt>
                <c:pt idx="21" formatCode="0">
                  <c:v>114.11270889704319</c:v>
                </c:pt>
                <c:pt idx="22" formatCode="0">
                  <c:v>120.5077126258339</c:v>
                </c:pt>
                <c:pt idx="23" formatCode="0">
                  <c:v>125.37079983812129</c:v>
                </c:pt>
                <c:pt idx="24" formatCode="0">
                  <c:v>129.35427177584799</c:v>
                </c:pt>
                <c:pt idx="25" formatCode="0">
                  <c:v>134.3418273056316</c:v>
                </c:pt>
                <c:pt idx="26" formatCode="0">
                  <c:v>138.41670817420788</c:v>
                </c:pt>
                <c:pt idx="27" formatCode="0">
                  <c:v>147.52307742390329</c:v>
                </c:pt>
                <c:pt idx="28" formatCode="0">
                  <c:v>153.67358742424989</c:v>
                </c:pt>
                <c:pt idx="29" formatCode="0">
                  <c:v>161.57982973615751</c:v>
                </c:pt>
                <c:pt idx="30" formatCode="0">
                  <c:v>167.39235815633029</c:v>
                </c:pt>
                <c:pt idx="31" formatCode="0">
                  <c:v>177.3646054304289</c:v>
                </c:pt>
              </c:numCache>
            </c:numRef>
          </c:val>
          <c:smooth val="0"/>
          <c:extLst>
            <c:ext xmlns:c16="http://schemas.microsoft.com/office/drawing/2014/chart" uri="{C3380CC4-5D6E-409C-BE32-E72D297353CC}">
              <c16:uniqueId val="{00000002-2EA5-48A7-8F33-DFA9728321BF}"/>
            </c:ext>
          </c:extLst>
        </c:ser>
        <c:ser>
          <c:idx val="3"/>
          <c:order val="3"/>
          <c:tx>
            <c:strRef>
              <c:f>'24.'!$E$7</c:f>
              <c:strCache>
                <c:ptCount val="1"/>
                <c:pt idx="0">
                  <c:v>Hushåll - Konsumtionskrediter</c:v>
                </c:pt>
              </c:strCache>
            </c:strRef>
          </c:tx>
          <c:spPr>
            <a:ln w="38100" cap="sq">
              <a:solidFill>
                <a:srgbClr val="F7EA48"/>
              </a:solidFill>
              <a:prstDash val="solid"/>
              <a:round/>
            </a:ln>
            <a:effectLst/>
          </c:spPr>
          <c:marker>
            <c:symbol val="none"/>
          </c:marker>
          <c:cat>
            <c:numRef>
              <c:f>'24.'!$A$8:$A$39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'24.'!$E$8:$E$39</c:f>
              <c:numCache>
                <c:formatCode>#,##0</c:formatCode>
                <c:ptCount val="32"/>
                <c:pt idx="0">
                  <c:v>11.024816813174899</c:v>
                </c:pt>
                <c:pt idx="1">
                  <c:v>12.3692362835382</c:v>
                </c:pt>
                <c:pt idx="2">
                  <c:v>12.563310871957501</c:v>
                </c:pt>
                <c:pt idx="3">
                  <c:v>12.493346702775799</c:v>
                </c:pt>
                <c:pt idx="4">
                  <c:v>12.4869990113688</c:v>
                </c:pt>
                <c:pt idx="5">
                  <c:v>12.801544769304899</c:v>
                </c:pt>
                <c:pt idx="6">
                  <c:v>13.1213826760315</c:v>
                </c:pt>
                <c:pt idx="7">
                  <c:v>12.8115320706064</c:v>
                </c:pt>
                <c:pt idx="8">
                  <c:v>12.926431830502299</c:v>
                </c:pt>
                <c:pt idx="9">
                  <c:v>13.336129832844101</c:v>
                </c:pt>
                <c:pt idx="10">
                  <c:v>13.357396883278302</c:v>
                </c:pt>
                <c:pt idx="11">
                  <c:v>13.222582061307699</c:v>
                </c:pt>
                <c:pt idx="12">
                  <c:v>13.374037002258301</c:v>
                </c:pt>
                <c:pt idx="13">
                  <c:v>13.470801171861799</c:v>
                </c:pt>
                <c:pt idx="14">
                  <c:v>13.516421273676199</c:v>
                </c:pt>
                <c:pt idx="15">
                  <c:v>13.203522716969502</c:v>
                </c:pt>
                <c:pt idx="16">
                  <c:v>12.504100460001101</c:v>
                </c:pt>
                <c:pt idx="17">
                  <c:v>13.218980953337601</c:v>
                </c:pt>
                <c:pt idx="18" formatCode="0">
                  <c:v>13.265232462338801</c:v>
                </c:pt>
                <c:pt idx="19" formatCode="0">
                  <c:v>13.052539231228398</c:v>
                </c:pt>
                <c:pt idx="20" formatCode="0">
                  <c:v>12.886237195437896</c:v>
                </c:pt>
                <c:pt idx="21" formatCode="0">
                  <c:v>13.351992080628799</c:v>
                </c:pt>
                <c:pt idx="22" formatCode="0">
                  <c:v>13.420475310144303</c:v>
                </c:pt>
                <c:pt idx="23" formatCode="0">
                  <c:v>13.177323255565701</c:v>
                </c:pt>
                <c:pt idx="24" formatCode="0">
                  <c:v>12.4156252419082</c:v>
                </c:pt>
                <c:pt idx="25" formatCode="0">
                  <c:v>12.521989022515401</c:v>
                </c:pt>
                <c:pt idx="26" formatCode="0">
                  <c:v>12.300658014720298</c:v>
                </c:pt>
                <c:pt idx="27" formatCode="0">
                  <c:v>11.873233222954399</c:v>
                </c:pt>
                <c:pt idx="28" formatCode="0">
                  <c:v>11.7144306347859</c:v>
                </c:pt>
                <c:pt idx="29" formatCode="0">
                  <c:v>12.028849716931001</c:v>
                </c:pt>
                <c:pt idx="30" formatCode="0">
                  <c:v>11.5871092539812</c:v>
                </c:pt>
                <c:pt idx="31" formatCode="0">
                  <c:v>11.033889129459299</c:v>
                </c:pt>
              </c:numCache>
            </c:numRef>
          </c:val>
          <c:smooth val="0"/>
          <c:extLst>
            <c:ext xmlns:c16="http://schemas.microsoft.com/office/drawing/2014/chart" uri="{C3380CC4-5D6E-409C-BE32-E72D297353CC}">
              <c16:uniqueId val="{00000003-2EA5-48A7-8F33-DFA9728321BF}"/>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162234256072389"/>
          <c:y val="0.87878040406937585"/>
          <c:w val="0.82318217638906954"/>
          <c:h val="0.1212196630886527"/>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6015418779795663"/>
        </c:manualLayout>
      </c:layout>
      <c:lineChart>
        <c:grouping val="standard"/>
        <c:varyColors val="0"/>
        <c:ser>
          <c:idx val="0"/>
          <c:order val="0"/>
          <c:tx>
            <c:strRef>
              <c:f>'25.'!$B$7</c:f>
              <c:strCache>
                <c:ptCount val="1"/>
                <c:pt idx="0">
                  <c:v>Avkastning på eget kapital</c:v>
                </c:pt>
              </c:strCache>
            </c:strRef>
          </c:tx>
          <c:spPr>
            <a:ln w="38100" cap="sq">
              <a:solidFill>
                <a:srgbClr val="006A7D"/>
              </a:solidFill>
              <a:prstDash val="solid"/>
              <a:round/>
            </a:ln>
            <a:effectLst/>
          </c:spPr>
          <c:marker>
            <c:symbol val="none"/>
          </c:marker>
          <c:cat>
            <c:numRef>
              <c:f>'25.'!$A$8:$A$39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'25.'!$B$8:$B$39</c:f>
              <c:numCache>
                <c:formatCode>0</c:formatCode>
                <c:ptCount val="32"/>
                <c:pt idx="0">
                  <c:v>13.373053833983736</c:v>
                </c:pt>
                <c:pt idx="1">
                  <c:v>9.031357940334253</c:v>
                </c:pt>
                <c:pt idx="2">
                  <c:v>7.3136859348581194</c:v>
                </c:pt>
                <c:pt idx="3">
                  <c:v>6.0445274844713826</c:v>
                </c:pt>
                <c:pt idx="4">
                  <c:v>4.3164433456703843</c:v>
                </c:pt>
                <c:pt idx="5">
                  <c:v>8.0462571515047845</c:v>
                </c:pt>
                <c:pt idx="6">
                  <c:v>7.1778649050378771</c:v>
                </c:pt>
                <c:pt idx="7">
                  <c:v>5.665325980764452</c:v>
                </c:pt>
                <c:pt idx="8">
                  <c:v>13.414860951360295</c:v>
                </c:pt>
                <c:pt idx="9">
                  <c:v>9.2657991014093675</c:v>
                </c:pt>
                <c:pt idx="10">
                  <c:v>7.884837643799127</c:v>
                </c:pt>
                <c:pt idx="11">
                  <c:v>7.0067729137138839</c:v>
                </c:pt>
                <c:pt idx="12">
                  <c:v>12.70424330506216</c:v>
                </c:pt>
                <c:pt idx="13">
                  <c:v>8.3430045941280966</c:v>
                </c:pt>
                <c:pt idx="14">
                  <c:v>7.1952032404457968</c:v>
                </c:pt>
                <c:pt idx="15">
                  <c:v>6.2835070064624006</c:v>
                </c:pt>
                <c:pt idx="16">
                  <c:v>15.485449389153727</c:v>
                </c:pt>
                <c:pt idx="17">
                  <c:v>10.187092449180934</c:v>
                </c:pt>
                <c:pt idx="18">
                  <c:v>9.0256720634338681</c:v>
                </c:pt>
                <c:pt idx="19">
                  <c:v>7.9091709444152958</c:v>
                </c:pt>
                <c:pt idx="20">
                  <c:v>3.1591794831877933</c:v>
                </c:pt>
                <c:pt idx="21">
                  <c:v>4.3019270177073263</c:v>
                </c:pt>
                <c:pt idx="22">
                  <c:v>5.6272182736970668</c:v>
                </c:pt>
                <c:pt idx="23">
                  <c:v>5.8995496276436201</c:v>
                </c:pt>
                <c:pt idx="24">
                  <c:v>11.921164237789919</c:v>
                </c:pt>
                <c:pt idx="25">
                  <c:v>9.3287670626652286</c:v>
                </c:pt>
                <c:pt idx="26">
                  <c:v>8.4961719988654245</c:v>
                </c:pt>
                <c:pt idx="27">
                  <c:v>8.685301218921424</c:v>
                </c:pt>
                <c:pt idx="28">
                  <c:v>12.27631912533746</c:v>
                </c:pt>
                <c:pt idx="29">
                  <c:v>8.4744645506840488</c:v>
                </c:pt>
                <c:pt idx="30">
                  <c:v>7.9957735101259173</c:v>
                </c:pt>
                <c:pt idx="31">
                  <c:v>7.9545302676560183</c:v>
                </c:pt>
              </c:numCache>
            </c:numRef>
          </c:val>
          <c:smooth val="0"/>
          <c:extLst>
            <c:ext xmlns:c16="http://schemas.microsoft.com/office/drawing/2014/chart" uri="{C3380CC4-5D6E-409C-BE32-E72D297353CC}">
              <c16:uniqueId val="{00000000-D927-44C4-BF6F-CC72C08C8D52}"/>
            </c:ext>
          </c:extLst>
        </c:ser>
        <c:ser>
          <c:idx val="1"/>
          <c:order val="1"/>
          <c:tx>
            <c:strRef>
              <c:f>'25.'!$C$7</c:f>
              <c:strCache>
                <c:ptCount val="1"/>
                <c:pt idx="0">
                  <c:v>Avkastning på eget kapital, glidande medelvärde</c:v>
                </c:pt>
              </c:strCache>
            </c:strRef>
          </c:tx>
          <c:spPr>
            <a:ln w="38100" cap="rnd">
              <a:solidFill>
                <a:srgbClr val="006A7D"/>
              </a:solidFill>
              <a:prstDash val="dash"/>
              <a:round/>
            </a:ln>
            <a:effectLst/>
          </c:spPr>
          <c:marker>
            <c:symbol val="none"/>
          </c:marker>
          <c:cat>
            <c:numRef>
              <c:f>'25.'!$A$8:$A$39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'25.'!$C$8:$C$39</c:f>
              <c:numCache>
                <c:formatCode>0</c:formatCode>
                <c:ptCount val="32"/>
                <c:pt idx="0">
                  <c:v>13.373053833983736</c:v>
                </c:pt>
                <c:pt idx="1">
                  <c:v>11.202205887158994</c:v>
                </c:pt>
                <c:pt idx="2">
                  <c:v>9.9060325697253688</c:v>
                </c:pt>
                <c:pt idx="3">
                  <c:v>8.9406562984118718</c:v>
                </c:pt>
                <c:pt idx="4">
                  <c:v>6.6765036763335353</c:v>
                </c:pt>
                <c:pt idx="5">
                  <c:v>6.4302284791261677</c:v>
                </c:pt>
                <c:pt idx="6">
                  <c:v>6.3962732216711071</c:v>
                </c:pt>
                <c:pt idx="7">
                  <c:v>6.3014728457443745</c:v>
                </c:pt>
                <c:pt idx="8">
                  <c:v>8.576077247166852</c:v>
                </c:pt>
                <c:pt idx="9">
                  <c:v>8.8809627346429991</c:v>
                </c:pt>
                <c:pt idx="10">
                  <c:v>9.0577059193333103</c:v>
                </c:pt>
                <c:pt idx="11">
                  <c:v>9.393067652570668</c:v>
                </c:pt>
                <c:pt idx="12">
                  <c:v>9.2154132409961349</c:v>
                </c:pt>
                <c:pt idx="13">
                  <c:v>8.9847146141758181</c:v>
                </c:pt>
                <c:pt idx="14">
                  <c:v>8.8123060133374853</c:v>
                </c:pt>
                <c:pt idx="15">
                  <c:v>8.6314895365246134</c:v>
                </c:pt>
                <c:pt idx="16">
                  <c:v>9.3267910575475046</c:v>
                </c:pt>
                <c:pt idx="17">
                  <c:v>9.7878130213107148</c:v>
                </c:pt>
                <c:pt idx="18">
                  <c:v>10.245430227057733</c:v>
                </c:pt>
                <c:pt idx="19">
                  <c:v>10.651846211545955</c:v>
                </c:pt>
                <c:pt idx="20">
                  <c:v>7.5702787350544725</c:v>
                </c:pt>
                <c:pt idx="21">
                  <c:v>6.0989873771860701</c:v>
                </c:pt>
                <c:pt idx="22">
                  <c:v>5.2493739297518704</c:v>
                </c:pt>
                <c:pt idx="23">
                  <c:v>4.7469686005589518</c:v>
                </c:pt>
                <c:pt idx="24">
                  <c:v>6.9374647892094821</c:v>
                </c:pt>
                <c:pt idx="25">
                  <c:v>8.194174800448959</c:v>
                </c:pt>
                <c:pt idx="26">
                  <c:v>8.9114132317410473</c:v>
                </c:pt>
                <c:pt idx="27">
                  <c:v>9.6078511295604976</c:v>
                </c:pt>
                <c:pt idx="28">
                  <c:v>9.6966398514473848</c:v>
                </c:pt>
                <c:pt idx="29">
                  <c:v>9.4830642234520894</c:v>
                </c:pt>
                <c:pt idx="30">
                  <c:v>9.3579646012672111</c:v>
                </c:pt>
                <c:pt idx="31">
                  <c:v>9.1752718634508614</c:v>
                </c:pt>
              </c:numCache>
            </c:numRef>
          </c:val>
          <c:smooth val="0"/>
          <c:extLst>
            <c:ext xmlns:c16="http://schemas.microsoft.com/office/drawing/2014/chart" uri="{C3380CC4-5D6E-409C-BE32-E72D297353CC}">
              <c16:uniqueId val="{00000001-D927-44C4-BF6F-CC72C08C8D5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'26.'!$B$7</c:f>
              <c:strCache>
                <c:ptCount val="1"/>
                <c:pt idx="0">
                  <c:v>Avkastning på totalt kapital</c:v>
                </c:pt>
              </c:strCache>
            </c:strRef>
          </c:tx>
          <c:spPr>
            <a:ln w="38100" cap="sq">
              <a:solidFill>
                <a:srgbClr val="006A7D"/>
              </a:solidFill>
              <a:prstDash val="solid"/>
              <a:round/>
            </a:ln>
            <a:effectLst/>
          </c:spPr>
          <c:marker>
            <c:symbol val="none"/>
          </c:marker>
          <c:cat>
            <c:numRef>
              <c:f>'26.'!$A$8:$A$39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'26.'!$B$8:$B$39</c:f>
              <c:numCache>
                <c:formatCode>0.0</c:formatCode>
                <c:ptCount val="32"/>
                <c:pt idx="0">
                  <c:v>2.161260477737275</c:v>
                </c:pt>
                <c:pt idx="1">
                  <c:v>1.4262142146520742</c:v>
                </c:pt>
                <c:pt idx="2">
                  <c:v>1.1396276524620168</c:v>
                </c:pt>
                <c:pt idx="3">
                  <c:v>0.92852523020967248</c:v>
                </c:pt>
                <c:pt idx="4">
                  <c:v>0.63623959919213569</c:v>
                </c:pt>
                <c:pt idx="5">
                  <c:v>1.1796851446815646</c:v>
                </c:pt>
                <c:pt idx="6">
                  <c:v>1.0721853869203912</c:v>
                </c:pt>
                <c:pt idx="7">
                  <c:v>0.84991187197238638</c:v>
                </c:pt>
                <c:pt idx="8">
                  <c:v>2.0341421092527399</c:v>
                </c:pt>
                <c:pt idx="9">
                  <c:v>1.3877491733297391</c:v>
                </c:pt>
                <c:pt idx="10">
                  <c:v>1.1934489398529173</c:v>
                </c:pt>
                <c:pt idx="11">
                  <c:v>1.0336224393672571</c:v>
                </c:pt>
                <c:pt idx="12">
                  <c:v>1.82876770953153</c:v>
                </c:pt>
                <c:pt idx="13">
                  <c:v>1.1936898669628031</c:v>
                </c:pt>
                <c:pt idx="14">
                  <c:v>1.0500799571162454</c:v>
                </c:pt>
                <c:pt idx="15">
                  <c:v>0.89947706063992527</c:v>
                </c:pt>
                <c:pt idx="16">
                  <c:v>2.1152499077067168</c:v>
                </c:pt>
                <c:pt idx="17">
                  <c:v>1.384113924390985</c:v>
                </c:pt>
                <c:pt idx="18">
                  <c:v>1.2367531058998944</c:v>
                </c:pt>
                <c:pt idx="19">
                  <c:v>1.0794153399816833</c:v>
                </c:pt>
                <c:pt idx="20">
                  <c:v>0.39906839538216565</c:v>
                </c:pt>
                <c:pt idx="21">
                  <c:v>0.53920520344828438</c:v>
                </c:pt>
                <c:pt idx="22">
                  <c:v>0.71873130672792795</c:v>
                </c:pt>
                <c:pt idx="23">
                  <c:v>0.7532343702749017</c:v>
                </c:pt>
                <c:pt idx="24">
                  <c:v>1.5032063526702422</c:v>
                </c:pt>
                <c:pt idx="25">
                  <c:v>1.1685167928894644</c:v>
                </c:pt>
                <c:pt idx="26">
                  <c:v>1.0811812396147309</c:v>
                </c:pt>
                <c:pt idx="27">
                  <c:v>1.1035993581463728</c:v>
                </c:pt>
                <c:pt idx="28">
                  <c:v>1.543823540636833</c:v>
                </c:pt>
                <c:pt idx="29">
                  <c:v>1.0428591966122007</c:v>
                </c:pt>
                <c:pt idx="30">
                  <c:v>0.99077707581618235</c:v>
                </c:pt>
                <c:pt idx="31" formatCode="0.00">
                  <c:v>1.0311241420028978</c:v>
                </c:pt>
              </c:numCache>
            </c:numRef>
          </c:val>
          <c:smooth val="0"/>
          <c:extLst>
            <c:ext xmlns:c16="http://schemas.microsoft.com/office/drawing/2014/chart" uri="{C3380CC4-5D6E-409C-BE32-E72D297353CC}">
              <c16:uniqueId val="{00000000-5E1B-4D59-AACF-03DD2E5A7571}"/>
            </c:ext>
          </c:extLst>
        </c:ser>
        <c:ser>
          <c:idx val="1"/>
          <c:order val="1"/>
          <c:tx>
            <c:strRef>
              <c:f>'26.'!$C$7</c:f>
              <c:strCache>
                <c:ptCount val="1"/>
                <c:pt idx="0">
                  <c:v>Avkastning på totalt kapital, glidande medelvärde</c:v>
                </c:pt>
              </c:strCache>
            </c:strRef>
          </c:tx>
          <c:spPr>
            <a:ln w="38100" cap="sq">
              <a:solidFill>
                <a:srgbClr val="006A7D"/>
              </a:solidFill>
              <a:prstDash val="dash"/>
              <a:round/>
            </a:ln>
            <a:effectLst/>
          </c:spPr>
          <c:marker>
            <c:symbol val="none"/>
          </c:marker>
          <c:cat>
            <c:numRef>
              <c:f>'26.'!$A$8:$A$39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'26.'!$C$8:$C$39</c:f>
              <c:numCache>
                <c:formatCode>0.0</c:formatCode>
                <c:ptCount val="32"/>
                <c:pt idx="0">
                  <c:v>2.161260477737275</c:v>
                </c:pt>
                <c:pt idx="1">
                  <c:v>1.7937373461946744</c:v>
                </c:pt>
                <c:pt idx="2">
                  <c:v>1.5757007816171218</c:v>
                </c:pt>
                <c:pt idx="3">
                  <c:v>1.4139068937652595</c:v>
                </c:pt>
                <c:pt idx="4">
                  <c:v>1.0326516741289749</c:v>
                </c:pt>
                <c:pt idx="5">
                  <c:v>0.97101940663634734</c:v>
                </c:pt>
                <c:pt idx="6">
                  <c:v>0.954158840250941</c:v>
                </c:pt>
                <c:pt idx="7">
                  <c:v>0.93450550069161942</c:v>
                </c:pt>
                <c:pt idx="8">
                  <c:v>1.2839811282067706</c:v>
                </c:pt>
                <c:pt idx="9">
                  <c:v>1.335997135368814</c:v>
                </c:pt>
                <c:pt idx="10">
                  <c:v>1.3663130236019456</c:v>
                </c:pt>
                <c:pt idx="11">
                  <c:v>1.4122406654506634</c:v>
                </c:pt>
                <c:pt idx="12">
                  <c:v>1.3608970655203607</c:v>
                </c:pt>
                <c:pt idx="13">
                  <c:v>1.312382238928627</c:v>
                </c:pt>
                <c:pt idx="14">
                  <c:v>1.276539993244459</c:v>
                </c:pt>
                <c:pt idx="15">
                  <c:v>1.2430036485626259</c:v>
                </c:pt>
                <c:pt idx="16">
                  <c:v>1.3146241981064228</c:v>
                </c:pt>
                <c:pt idx="17">
                  <c:v>1.362230212463468</c:v>
                </c:pt>
                <c:pt idx="18">
                  <c:v>1.4088984996593805</c:v>
                </c:pt>
                <c:pt idx="19">
                  <c:v>1.4538830694948199</c:v>
                </c:pt>
                <c:pt idx="20">
                  <c:v>1.0248376914136821</c:v>
                </c:pt>
                <c:pt idx="21">
                  <c:v>0.81361051117800687</c:v>
                </c:pt>
                <c:pt idx="22">
                  <c:v>0.68410506138501526</c:v>
                </c:pt>
                <c:pt idx="23">
                  <c:v>0.60255981895832</c:v>
                </c:pt>
                <c:pt idx="24">
                  <c:v>0.87859430828033902</c:v>
                </c:pt>
                <c:pt idx="25">
                  <c:v>1.0359222056406341</c:v>
                </c:pt>
                <c:pt idx="26">
                  <c:v>1.1265346888623347</c:v>
                </c:pt>
                <c:pt idx="27">
                  <c:v>1.2141259358302026</c:v>
                </c:pt>
                <c:pt idx="28">
                  <c:v>1.2242802328218501</c:v>
                </c:pt>
                <c:pt idx="29">
                  <c:v>1.1928658337525342</c:v>
                </c:pt>
                <c:pt idx="30">
                  <c:v>1.1702647928028971</c:v>
                </c:pt>
                <c:pt idx="31">
                  <c:v>1.1521459887670285</c:v>
                </c:pt>
              </c:numCache>
            </c:numRef>
          </c:val>
          <c:smooth val="0"/>
          <c:extLst>
            <c:ext xmlns:c16="http://schemas.microsoft.com/office/drawing/2014/chart" uri="{C3380CC4-5D6E-409C-BE32-E72D297353CC}">
              <c16:uniqueId val="{00000001-5E1B-4D59-AACF-03DD2E5A7571}"/>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3034907760899733E-2"/>
          <c:y val="0.82171933761500293"/>
          <c:w val="0.870920735332537"/>
          <c:h val="0.1649420077112218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'27.'!$B$7</c:f>
              <c:strCache>
                <c:ptCount val="1"/>
                <c:pt idx="0">
                  <c:v>Totalt</c:v>
                </c:pt>
              </c:strCache>
            </c:strRef>
          </c:tx>
          <c:spPr>
            <a:ln w="38100" cap="sq">
              <a:solidFill>
                <a:srgbClr val="006A7D"/>
              </a:solidFill>
              <a:prstDash val="solid"/>
              <a:round/>
            </a:ln>
            <a:effectLst/>
          </c:spPr>
          <c:marker>
            <c:symbol val="none"/>
          </c:marker>
          <c:cat>
            <c:numRef>
              <c:f>'27.'!$A$8:$A$39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'27.'!$B$8:$B$39</c:f>
              <c:numCache>
                <c:formatCode>#,##0</c:formatCode>
                <c:ptCount val="32"/>
                <c:pt idx="0">
                  <c:v>219.51538099999999</c:v>
                </c:pt>
                <c:pt idx="1">
                  <c:v>224.649607</c:v>
                </c:pt>
                <c:pt idx="2">
                  <c:v>230.463818</c:v>
                </c:pt>
                <c:pt idx="3">
                  <c:v>239.20828700000001</c:v>
                </c:pt>
                <c:pt idx="4">
                  <c:v>245.89901499999999</c:v>
                </c:pt>
                <c:pt idx="5">
                  <c:v>256.03077999999999</c:v>
                </c:pt>
                <c:pt idx="6">
                  <c:v>262.08292</c:v>
                </c:pt>
                <c:pt idx="7">
                  <c:v>270.56258800000001</c:v>
                </c:pt>
                <c:pt idx="8">
                  <c:v>275.24334900000002</c:v>
                </c:pt>
                <c:pt idx="9">
                  <c:v>279.70633500000002</c:v>
                </c:pt>
                <c:pt idx="10">
                  <c:v>284.86177800000002</c:v>
                </c:pt>
                <c:pt idx="11">
                  <c:v>288.253176</c:v>
                </c:pt>
                <c:pt idx="12">
                  <c:v>293.60441300000002</c:v>
                </c:pt>
                <c:pt idx="13">
                  <c:v>300.61502100000001</c:v>
                </c:pt>
                <c:pt idx="14">
                  <c:v>306.32586959626991</c:v>
                </c:pt>
                <c:pt idx="15">
                  <c:v>311.87095414473987</c:v>
                </c:pt>
                <c:pt idx="16">
                  <c:v>317.17434275283989</c:v>
                </c:pt>
                <c:pt idx="17">
                  <c:v>321.28065647112976</c:v>
                </c:pt>
                <c:pt idx="18">
                  <c:v>325.64350054927991</c:v>
                </c:pt>
                <c:pt idx="19">
                  <c:v>335.94935079080977</c:v>
                </c:pt>
                <c:pt idx="20">
                  <c:v>342.27339748126991</c:v>
                </c:pt>
                <c:pt idx="21">
                  <c:v>345.77618175533985</c:v>
                </c:pt>
                <c:pt idx="22">
                  <c:v>349.85677907309997</c:v>
                </c:pt>
                <c:pt idx="23">
                  <c:v>355.66444207498989</c:v>
                </c:pt>
                <c:pt idx="24">
                  <c:v>360.93268971968996</c:v>
                </c:pt>
                <c:pt idx="25">
                  <c:v>368.25118031852992</c:v>
                </c:pt>
                <c:pt idx="26">
                  <c:v>375.45811825255987</c:v>
                </c:pt>
                <c:pt idx="27">
                  <c:v>386.36185272262981</c:v>
                </c:pt>
                <c:pt idx="28">
                  <c:v>393.99447782661997</c:v>
                </c:pt>
                <c:pt idx="29">
                  <c:v>404.08055576610008</c:v>
                </c:pt>
                <c:pt idx="30" formatCode="0">
                  <c:v>394.25184760912998</c:v>
                </c:pt>
                <c:pt idx="31" formatCode="0">
                  <c:v>399.66513436534001</c:v>
                </c:pt>
              </c:numCache>
            </c:numRef>
          </c:val>
          <c:smooth val="0"/>
          <c:extLst>
            <c:ext xmlns:c16="http://schemas.microsoft.com/office/drawing/2014/chart" uri="{C3380CC4-5D6E-409C-BE32-E72D297353CC}">
              <c16:uniqueId val="{00000000-993E-4636-AD4D-A678E2183AE4}"/>
            </c:ext>
          </c:extLst>
        </c:ser>
        <c:ser>
          <c:idx val="1"/>
          <c:order val="1"/>
          <c:tx>
            <c:strRef>
              <c:f>'27.'!$C$7</c:f>
              <c:strCache>
                <c:ptCount val="1"/>
                <c:pt idx="0">
                  <c:v>Hushåll - Bolån</c:v>
                </c:pt>
              </c:strCache>
            </c:strRef>
          </c:tx>
          <c:spPr>
            <a:ln w="38100" cap="sq">
              <a:solidFill>
                <a:srgbClr val="F8971D"/>
              </a:solidFill>
              <a:prstDash val="solid"/>
              <a:round/>
            </a:ln>
            <a:effectLst/>
          </c:spPr>
          <c:marker>
            <c:symbol val="none"/>
          </c:marker>
          <c:cat>
            <c:numRef>
              <c:f>'27.'!$A$8:$A$39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'27.'!$C$8:$C$39</c:f>
              <c:numCache>
                <c:formatCode>#,##0</c:formatCode>
                <c:ptCount val="32"/>
                <c:pt idx="0">
                  <c:v>78.341386999999997</c:v>
                </c:pt>
                <c:pt idx="1">
                  <c:v>81.759353000000004</c:v>
                </c:pt>
                <c:pt idx="2">
                  <c:v>85.628628000000006</c:v>
                </c:pt>
                <c:pt idx="3">
                  <c:v>92.629639999999995</c:v>
                </c:pt>
                <c:pt idx="4">
                  <c:v>97.170739999999995</c:v>
                </c:pt>
                <c:pt idx="5">
                  <c:v>103.55643999999999</c:v>
                </c:pt>
                <c:pt idx="6">
                  <c:v>107.86963299999999</c:v>
                </c:pt>
                <c:pt idx="7">
                  <c:v>114.1402146819799</c:v>
                </c:pt>
                <c:pt idx="8">
                  <c:v>116.49568347381989</c:v>
                </c:pt>
                <c:pt idx="9">
                  <c:v>119.19112607529991</c:v>
                </c:pt>
                <c:pt idx="10">
                  <c:v>121.69849924981989</c:v>
                </c:pt>
                <c:pt idx="11">
                  <c:v>124.61743106877989</c:v>
                </c:pt>
                <c:pt idx="12">
                  <c:v>126.30498900000001</c:v>
                </c:pt>
                <c:pt idx="13">
                  <c:v>129.373245</c:v>
                </c:pt>
                <c:pt idx="14">
                  <c:v>132.18584488597969</c:v>
                </c:pt>
                <c:pt idx="15">
                  <c:v>135.5576939947897</c:v>
                </c:pt>
                <c:pt idx="16">
                  <c:v>137.3706469292699</c:v>
                </c:pt>
                <c:pt idx="17">
                  <c:v>139.37920500000001</c:v>
                </c:pt>
                <c:pt idx="18">
                  <c:v>141.99367794132971</c:v>
                </c:pt>
                <c:pt idx="19">
                  <c:v>148.53958831953972</c:v>
                </c:pt>
                <c:pt idx="20">
                  <c:v>151.97655132755969</c:v>
                </c:pt>
                <c:pt idx="21">
                  <c:v>154.13270116769971</c:v>
                </c:pt>
                <c:pt idx="22">
                  <c:v>156.1729196398598</c:v>
                </c:pt>
                <c:pt idx="23">
                  <c:v>160.22640994676976</c:v>
                </c:pt>
                <c:pt idx="24">
                  <c:v>163.5969080200399</c:v>
                </c:pt>
                <c:pt idx="25">
                  <c:v>168.01994296771991</c:v>
                </c:pt>
                <c:pt idx="26">
                  <c:v>172.76534866311999</c:v>
                </c:pt>
                <c:pt idx="27">
                  <c:v>179.39135837424999</c:v>
                </c:pt>
                <c:pt idx="28">
                  <c:v>183.26398152139001</c:v>
                </c:pt>
                <c:pt idx="29">
                  <c:v>187.76681786788998</c:v>
                </c:pt>
                <c:pt idx="30" formatCode="0">
                  <c:v>183.51424241396998</c:v>
                </c:pt>
                <c:pt idx="31" formatCode="0">
                  <c:v>186.70574033318999</c:v>
                </c:pt>
              </c:numCache>
            </c:numRef>
          </c:val>
          <c:smooth val="0"/>
          <c:extLst>
            <c:ext xmlns:c16="http://schemas.microsoft.com/office/drawing/2014/chart" uri="{C3380CC4-5D6E-409C-BE32-E72D297353CC}">
              <c16:uniqueId val="{00000001-993E-4636-AD4D-A678E2183AE4}"/>
            </c:ext>
          </c:extLst>
        </c:ser>
        <c:ser>
          <c:idx val="2"/>
          <c:order val="2"/>
          <c:tx>
            <c:strRef>
              <c:f>'27.'!$D$7</c:f>
              <c:strCache>
                <c:ptCount val="1"/>
                <c:pt idx="0">
                  <c:v>Företag</c:v>
                </c:pt>
              </c:strCache>
            </c:strRef>
          </c:tx>
          <c:spPr>
            <a:ln w="38100" cap="rnd">
              <a:solidFill>
                <a:srgbClr val="6E2B62"/>
              </a:solidFill>
              <a:prstDash val="solid"/>
              <a:round/>
            </a:ln>
            <a:effectLst/>
          </c:spPr>
          <c:marker>
            <c:symbol val="none"/>
          </c:marker>
          <c:cat>
            <c:numRef>
              <c:f>'27.'!$A$8:$A$39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'27.'!$D$8:$D$39</c:f>
              <c:numCache>
                <c:formatCode>#,##0</c:formatCode>
                <c:ptCount val="32"/>
                <c:pt idx="0">
                  <c:v>83.771371000000002</c:v>
                </c:pt>
                <c:pt idx="1">
                  <c:v>85.142178999999999</c:v>
                </c:pt>
                <c:pt idx="2">
                  <c:v>86.583974999999995</c:v>
                </c:pt>
                <c:pt idx="3">
                  <c:v>87.024420000000006</c:v>
                </c:pt>
                <c:pt idx="4">
                  <c:v>88.332626000000005</c:v>
                </c:pt>
                <c:pt idx="5">
                  <c:v>90.934877999999998</c:v>
                </c:pt>
                <c:pt idx="6">
                  <c:v>91.915502000000004</c:v>
                </c:pt>
                <c:pt idx="7">
                  <c:v>92.687934999999996</c:v>
                </c:pt>
                <c:pt idx="8">
                  <c:v>94.601230000000001</c:v>
                </c:pt>
                <c:pt idx="9">
                  <c:v>95.923330000000007</c:v>
                </c:pt>
                <c:pt idx="10">
                  <c:v>98.140995000000004</c:v>
                </c:pt>
                <c:pt idx="11">
                  <c:v>98.264778000000007</c:v>
                </c:pt>
                <c:pt idx="12">
                  <c:v>100.958507</c:v>
                </c:pt>
                <c:pt idx="13">
                  <c:v>103.528133</c:v>
                </c:pt>
                <c:pt idx="14">
                  <c:v>105.6586916622599</c:v>
                </c:pt>
                <c:pt idx="15">
                  <c:v>106.79674175849991</c:v>
                </c:pt>
                <c:pt idx="16">
                  <c:v>109.44032532169</c:v>
                </c:pt>
                <c:pt idx="17">
                  <c:v>110.3634473240699</c:v>
                </c:pt>
                <c:pt idx="18">
                  <c:v>111.45592270128</c:v>
                </c:pt>
                <c:pt idx="19">
                  <c:v>113.7489823356199</c:v>
                </c:pt>
                <c:pt idx="20">
                  <c:v>115.67912568384</c:v>
                </c:pt>
                <c:pt idx="21">
                  <c:v>116.0374562387899</c:v>
                </c:pt>
                <c:pt idx="22">
                  <c:v>117.53299459897001</c:v>
                </c:pt>
                <c:pt idx="23">
                  <c:v>118.57101373222</c:v>
                </c:pt>
                <c:pt idx="24">
                  <c:v>120.1490440414299</c:v>
                </c:pt>
                <c:pt idx="25">
                  <c:v>122.2716154440499</c:v>
                </c:pt>
                <c:pt idx="26">
                  <c:v>123.89613354434988</c:v>
                </c:pt>
                <c:pt idx="27">
                  <c:v>126.80475551552982</c:v>
                </c:pt>
                <c:pt idx="28">
                  <c:v>129.96189177536999</c:v>
                </c:pt>
                <c:pt idx="29">
                  <c:v>134.85158006219999</c:v>
                </c:pt>
                <c:pt idx="30" formatCode="0">
                  <c:v>131.93812513304999</c:v>
                </c:pt>
                <c:pt idx="31" formatCode="0">
                  <c:v>134.10479834304999</c:v>
                </c:pt>
              </c:numCache>
            </c:numRef>
          </c:val>
          <c:smooth val="0"/>
          <c:extLst>
            <c:ext xmlns:c16="http://schemas.microsoft.com/office/drawing/2014/chart" uri="{C3380CC4-5D6E-409C-BE32-E72D297353CC}">
              <c16:uniqueId val="{00000002-993E-4636-AD4D-A678E2183AE4}"/>
            </c:ext>
          </c:extLst>
        </c:ser>
        <c:ser>
          <c:idx val="3"/>
          <c:order val="3"/>
          <c:tx>
            <c:strRef>
              <c:f>'27.'!$E$7</c:f>
              <c:strCache>
                <c:ptCount val="1"/>
                <c:pt idx="0">
                  <c:v>Hushåll - Konsumtionskrediter</c:v>
                </c:pt>
              </c:strCache>
            </c:strRef>
          </c:tx>
          <c:spPr>
            <a:ln w="38100" cap="sq">
              <a:solidFill>
                <a:srgbClr val="F7EA48"/>
              </a:solidFill>
              <a:prstDash val="solid"/>
              <a:round/>
            </a:ln>
            <a:effectLst/>
          </c:spPr>
          <c:marker>
            <c:symbol val="none"/>
          </c:marker>
          <c:cat>
            <c:numRef>
              <c:f>'27.'!$A$8:$A$39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'27.'!$E$8:$E$39</c:f>
              <c:numCache>
                <c:formatCode>#,##0</c:formatCode>
                <c:ptCount val="32"/>
                <c:pt idx="0">
                  <c:v>16.297944000000001</c:v>
                </c:pt>
                <c:pt idx="1">
                  <c:v>16.082895000000001</c:v>
                </c:pt>
                <c:pt idx="2">
                  <c:v>16.067692000000001</c:v>
                </c:pt>
                <c:pt idx="3">
                  <c:v>15.601449000000001</c:v>
                </c:pt>
                <c:pt idx="4">
                  <c:v>15.296469999999999</c:v>
                </c:pt>
                <c:pt idx="5">
                  <c:v>15.44679</c:v>
                </c:pt>
                <c:pt idx="6">
                  <c:v>15.466794</c:v>
                </c:pt>
                <c:pt idx="7">
                  <c:v>15.375239370969901</c:v>
                </c:pt>
                <c:pt idx="8">
                  <c:v>15.218444103029899</c:v>
                </c:pt>
                <c:pt idx="9">
                  <c:v>15.3308265435699</c:v>
                </c:pt>
                <c:pt idx="10">
                  <c:v>15.1527323927899</c:v>
                </c:pt>
                <c:pt idx="11">
                  <c:v>14.656597664139902</c:v>
                </c:pt>
                <c:pt idx="12">
                  <c:v>14.396443</c:v>
                </c:pt>
                <c:pt idx="13">
                  <c:v>14.526584</c:v>
                </c:pt>
                <c:pt idx="14">
                  <c:v>14.567054182129899</c:v>
                </c:pt>
                <c:pt idx="15">
                  <c:v>14.2565266318499</c:v>
                </c:pt>
                <c:pt idx="16">
                  <c:v>14.1221442544699</c:v>
                </c:pt>
                <c:pt idx="17">
                  <c:v>14.226766</c:v>
                </c:pt>
                <c:pt idx="18">
                  <c:v>14.142936112649899</c:v>
                </c:pt>
                <c:pt idx="19">
                  <c:v>13.992424457479899</c:v>
                </c:pt>
                <c:pt idx="20">
                  <c:v>13.8676955846399</c:v>
                </c:pt>
                <c:pt idx="21">
                  <c:v>13.7897638991699</c:v>
                </c:pt>
                <c:pt idx="22">
                  <c:v>13.5651612330698</c:v>
                </c:pt>
                <c:pt idx="23">
                  <c:v>13.115759965649898</c:v>
                </c:pt>
                <c:pt idx="24">
                  <c:v>12.36818574344</c:v>
                </c:pt>
                <c:pt idx="25">
                  <c:v>12.426152701469999</c:v>
                </c:pt>
                <c:pt idx="26">
                  <c:v>12.4273890044299</c:v>
                </c:pt>
                <c:pt idx="27">
                  <c:v>12.2887886385599</c:v>
                </c:pt>
                <c:pt idx="28">
                  <c:v>11.476663476300001</c:v>
                </c:pt>
                <c:pt idx="29">
                  <c:v>11.33961868484</c:v>
                </c:pt>
                <c:pt idx="30" formatCode="0">
                  <c:v>10.499990928500001</c:v>
                </c:pt>
                <c:pt idx="31" formatCode="0">
                  <c:v>9.7874277671800005</c:v>
                </c:pt>
              </c:numCache>
            </c:numRef>
          </c:val>
          <c:smooth val="0"/>
          <c:extLst>
            <c:ext xmlns:c16="http://schemas.microsoft.com/office/drawing/2014/chart" uri="{C3380CC4-5D6E-409C-BE32-E72D297353CC}">
              <c16:uniqueId val="{00000003-993E-4636-AD4D-A678E2183AE4}"/>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2"/>
          <c:order val="0"/>
          <c:tx>
            <c:strRef>
              <c:f>'28.'!$B$7</c:f>
              <c:strCache>
                <c:ptCount val="1"/>
                <c:pt idx="0">
                  <c:v>Räntenettomarginal</c:v>
                </c:pt>
              </c:strCache>
            </c:strRef>
          </c:tx>
          <c:spPr>
            <a:ln w="38100" cap="sq">
              <a:solidFill>
                <a:srgbClr val="006A7D"/>
              </a:solidFill>
              <a:prstDash val="solid"/>
              <a:round/>
            </a:ln>
            <a:effectLst/>
          </c:spPr>
          <c:marker>
            <c:symbol val="none"/>
          </c:marker>
          <c:cat>
            <c:numRef>
              <c:f>'28.'!$A$8:$A$39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'28.'!$B$8:$B$39</c:f>
              <c:numCache>
                <c:formatCode>0.0</c:formatCode>
                <c:ptCount val="32"/>
                <c:pt idx="0">
                  <c:v>1.8757591510820175</c:v>
                </c:pt>
                <c:pt idx="1">
                  <c:v>1.8118966397876402</c:v>
                </c:pt>
                <c:pt idx="2">
                  <c:v>1.7649959416853871</c:v>
                </c:pt>
                <c:pt idx="3">
                  <c:v>1.7268997670566173</c:v>
                </c:pt>
                <c:pt idx="4">
                  <c:v>1.6196193816049278</c:v>
                </c:pt>
                <c:pt idx="5">
                  <c:v>1.6081022301890877</c:v>
                </c:pt>
                <c:pt idx="6">
                  <c:v>1.611586161217105</c:v>
                </c:pt>
                <c:pt idx="7">
                  <c:v>1.6270875262306972</c:v>
                </c:pt>
                <c:pt idx="8">
                  <c:v>1.6065532503494722</c:v>
                </c:pt>
                <c:pt idx="9">
                  <c:v>1.6030702165127748</c:v>
                </c:pt>
                <c:pt idx="10">
                  <c:v>1.599930360521113</c:v>
                </c:pt>
                <c:pt idx="11">
                  <c:v>1.6081666903416751</c:v>
                </c:pt>
                <c:pt idx="12">
                  <c:v>1.5591356066280286</c:v>
                </c:pt>
                <c:pt idx="13">
                  <c:v>1.5541129984970998</c:v>
                </c:pt>
                <c:pt idx="14">
                  <c:v>1.5648259786057934</c:v>
                </c:pt>
                <c:pt idx="15">
                  <c:v>1.570226454708272</c:v>
                </c:pt>
                <c:pt idx="16">
                  <c:v>1.6401193934053344</c:v>
                </c:pt>
                <c:pt idx="17">
                  <c:v>1.6507395934553197</c:v>
                </c:pt>
                <c:pt idx="18">
                  <c:v>1.6522098159469454</c:v>
                </c:pt>
                <c:pt idx="19">
                  <c:v>1.6471800532711727</c:v>
                </c:pt>
                <c:pt idx="20">
                  <c:v>1.6794697809812766</c:v>
                </c:pt>
                <c:pt idx="21">
                  <c:v>1.6768133446425353</c:v>
                </c:pt>
                <c:pt idx="22">
                  <c:v>1.6703929377659137</c:v>
                </c:pt>
                <c:pt idx="23">
                  <c:v>1.6569221323597199</c:v>
                </c:pt>
                <c:pt idx="24">
                  <c:v>1.5478747290158938</c:v>
                </c:pt>
                <c:pt idx="25">
                  <c:v>1.5301331964260729</c:v>
                </c:pt>
                <c:pt idx="26">
                  <c:v>1.5168612015534986</c:v>
                </c:pt>
                <c:pt idx="27">
                  <c:v>1.4908961518896542</c:v>
                </c:pt>
                <c:pt idx="28">
                  <c:v>1.4434830422488432</c:v>
                </c:pt>
                <c:pt idx="29">
                  <c:v>1.4539812732438702</c:v>
                </c:pt>
                <c:pt idx="30">
                  <c:v>1.6010982897843882</c:v>
                </c:pt>
                <c:pt idx="31">
                  <c:v>1.8168123390056281</c:v>
                </c:pt>
              </c:numCache>
            </c:numRef>
          </c:val>
          <c:smooth val="0"/>
          <c:extLst>
            <c:ext xmlns:c16="http://schemas.microsoft.com/office/drawing/2014/chart" uri="{C3380CC4-5D6E-409C-BE32-E72D297353CC}">
              <c16:uniqueId val="{00000000-31CA-4C09-ABF4-3F923B75E32E}"/>
            </c:ext>
          </c:extLst>
        </c:ser>
        <c:ser>
          <c:idx val="1"/>
          <c:order val="1"/>
          <c:tx>
            <c:strRef>
              <c:f>'28.'!$C$7</c:f>
              <c:strCache>
                <c:ptCount val="1"/>
                <c:pt idx="0">
                  <c:v>Andel problemlån</c:v>
                </c:pt>
              </c:strCache>
            </c:strRef>
          </c:tx>
          <c:spPr>
            <a:ln w="38100" cap="sq">
              <a:solidFill>
                <a:srgbClr val="F8971D"/>
              </a:solidFill>
              <a:prstDash val="solid"/>
              <a:round/>
            </a:ln>
            <a:effectLst/>
          </c:spPr>
          <c:marker>
            <c:symbol val="none"/>
          </c:marker>
          <c:cat>
            <c:numRef>
              <c:f>'28.'!$A$8:$A$39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'28.'!$C$8:$C$39</c:f>
              <c:numCache>
                <c:formatCode>0.0</c:formatCode>
                <c:ptCount val="32"/>
                <c:pt idx="0">
                  <c:v>0.85387052294256183</c:v>
                </c:pt>
                <c:pt idx="1">
                  <c:v>0.83047026865722529</c:v>
                </c:pt>
                <c:pt idx="2">
                  <c:v>0.78665478661046151</c:v>
                </c:pt>
                <c:pt idx="3">
                  <c:v>0.68265518969579964</c:v>
                </c:pt>
                <c:pt idx="4">
                  <c:v>0.62006315153537095</c:v>
                </c:pt>
                <c:pt idx="5">
                  <c:v>0.522243648861068</c:v>
                </c:pt>
                <c:pt idx="6">
                  <c:v>0.49503525578717833</c:v>
                </c:pt>
                <c:pt idx="7">
                  <c:v>0.56099267901542704</c:v>
                </c:pt>
                <c:pt idx="8">
                  <c:v>0.549299492606105</c:v>
                </c:pt>
                <c:pt idx="9">
                  <c:v>0.48483258521721345</c:v>
                </c:pt>
                <c:pt idx="10">
                  <c:v>0.44764396513722804</c:v>
                </c:pt>
                <c:pt idx="11">
                  <c:v>0.41680735980065781</c:v>
                </c:pt>
                <c:pt idx="12">
                  <c:v>0.57340531541370454</c:v>
                </c:pt>
                <c:pt idx="13">
                  <c:v>0.56295528455114741</c:v>
                </c:pt>
                <c:pt idx="14">
                  <c:v>0.59611982055820789</c:v>
                </c:pt>
                <c:pt idx="15">
                  <c:v>0.47610511329554855</c:v>
                </c:pt>
                <c:pt idx="16">
                  <c:v>0.44953396562679454</c:v>
                </c:pt>
                <c:pt idx="17">
                  <c:v>0.51437859828356081</c:v>
                </c:pt>
                <c:pt idx="18">
                  <c:v>0.54072434200894992</c:v>
                </c:pt>
                <c:pt idx="19">
                  <c:v>0.41968750484178741</c:v>
                </c:pt>
                <c:pt idx="20">
                  <c:v>0.59156758982904489</c:v>
                </c:pt>
                <c:pt idx="21">
                  <c:v>0.52105827669289939</c:v>
                </c:pt>
                <c:pt idx="22">
                  <c:v>0.48378192663144792</c:v>
                </c:pt>
                <c:pt idx="23">
                  <c:v>0.44781453485654199</c:v>
                </c:pt>
                <c:pt idx="24">
                  <c:v>0.4451293493865966</c:v>
                </c:pt>
                <c:pt idx="25">
                  <c:v>0.42066562275263697</c:v>
                </c:pt>
                <c:pt idx="26">
                  <c:v>0.33796102211442086</c:v>
                </c:pt>
                <c:pt idx="27">
                  <c:v>0.34693313452131785</c:v>
                </c:pt>
                <c:pt idx="28">
                  <c:v>0.32722076181623816</c:v>
                </c:pt>
                <c:pt idx="29">
                  <c:v>0.29215582013879643</c:v>
                </c:pt>
                <c:pt idx="30">
                  <c:v>0.32164736521384168</c:v>
                </c:pt>
                <c:pt idx="31">
                  <c:v>0.32407652463406034</c:v>
                </c:pt>
              </c:numCache>
            </c:numRef>
          </c:val>
          <c:smooth val="0"/>
          <c:extLst>
            <c:ext xmlns:c16="http://schemas.microsoft.com/office/drawing/2014/chart" uri="{C3380CC4-5D6E-409C-BE32-E72D297353CC}">
              <c16:uniqueId val="{00000001-31CA-4C09-ABF4-3F923B75E32E}"/>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0"/>
        </c:scaling>
        <c:delete val="0"/>
        <c:axPos val="l"/>
        <c:majorGridlines>
          <c:spPr>
            <a:ln w="9525" cap="flat" cmpd="sng" algn="ctr">
              <a:solidFill>
                <a:srgbClr val="A4A4A4"/>
              </a:solidFill>
              <a:round/>
            </a:ln>
            <a:effectLst/>
          </c:spPr>
        </c:majorGridlines>
        <c:numFmt formatCode="0.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0.12425356030176131"/>
          <c:y val="0.9096874959258438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287770617077504"/>
        </c:manualLayout>
      </c:layout>
      <c:lineChart>
        <c:grouping val="standard"/>
        <c:varyColors val="0"/>
        <c:ser>
          <c:idx val="0"/>
          <c:order val="0"/>
          <c:tx>
            <c:strRef>
              <c:f>'29.'!$B$7</c:f>
              <c:strCache>
                <c:ptCount val="1"/>
                <c:pt idx="0">
                  <c:v>Avkastning på eget kapital</c:v>
                </c:pt>
              </c:strCache>
            </c:strRef>
          </c:tx>
          <c:spPr>
            <a:ln w="38100" cap="rnd">
              <a:solidFill>
                <a:srgbClr val="006A7D"/>
              </a:solidFill>
              <a:prstDash val="solid"/>
              <a:round/>
            </a:ln>
            <a:effectLst/>
          </c:spPr>
          <c:marker>
            <c:symbol val="none"/>
          </c:marker>
          <c:cat>
            <c:numRef>
              <c:f>'29.'!$A$8:$A$39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'29.'!$B$8:$B$39</c:f>
              <c:numCache>
                <c:formatCode>0</c:formatCode>
                <c:ptCount val="32"/>
                <c:pt idx="0">
                  <c:v>19.668185269561647</c:v>
                </c:pt>
                <c:pt idx="1">
                  <c:v>16.157792607053022</c:v>
                </c:pt>
                <c:pt idx="2">
                  <c:v>15.709175434595837</c:v>
                </c:pt>
                <c:pt idx="3">
                  <c:v>15.731875957044331</c:v>
                </c:pt>
                <c:pt idx="4">
                  <c:v>14.037955656600291</c:v>
                </c:pt>
                <c:pt idx="5">
                  <c:v>14.714990538957318</c:v>
                </c:pt>
                <c:pt idx="6">
                  <c:v>14.933121919840467</c:v>
                </c:pt>
                <c:pt idx="7">
                  <c:v>13.716345811970029</c:v>
                </c:pt>
                <c:pt idx="8">
                  <c:v>14.137226206923359</c:v>
                </c:pt>
                <c:pt idx="9">
                  <c:v>16.607752068238817</c:v>
                </c:pt>
                <c:pt idx="10">
                  <c:v>15.786921051162892</c:v>
                </c:pt>
                <c:pt idx="11">
                  <c:v>15.641111232973511</c:v>
                </c:pt>
                <c:pt idx="12">
                  <c:v>9.7014649291147368</c:v>
                </c:pt>
                <c:pt idx="13">
                  <c:v>9.0955851465679132</c:v>
                </c:pt>
                <c:pt idx="14">
                  <c:v>9.4601198523865033</c:v>
                </c:pt>
                <c:pt idx="15">
                  <c:v>10.677477118856423</c:v>
                </c:pt>
                <c:pt idx="16">
                  <c:v>7.6935628802406271</c:v>
                </c:pt>
                <c:pt idx="17">
                  <c:v>9.4074086838588382</c:v>
                </c:pt>
                <c:pt idx="18">
                  <c:v>8.0559723097513025</c:v>
                </c:pt>
                <c:pt idx="19">
                  <c:v>5.9601141987395367</c:v>
                </c:pt>
                <c:pt idx="20">
                  <c:v>-2.0118949898434404</c:v>
                </c:pt>
                <c:pt idx="21">
                  <c:v>1.1072898052738671</c:v>
                </c:pt>
                <c:pt idx="22">
                  <c:v>2.7166665706984325</c:v>
                </c:pt>
                <c:pt idx="23">
                  <c:v>1.949038144232236</c:v>
                </c:pt>
                <c:pt idx="24">
                  <c:v>0.77972201389409734</c:v>
                </c:pt>
                <c:pt idx="25">
                  <c:v>0.74631988359628165</c:v>
                </c:pt>
                <c:pt idx="26">
                  <c:v>0.46298774303307288</c:v>
                </c:pt>
                <c:pt idx="27">
                  <c:v>-6.8024406816966092</c:v>
                </c:pt>
                <c:pt idx="28">
                  <c:v>-7.1977118052458513</c:v>
                </c:pt>
                <c:pt idx="29">
                  <c:v>-10.589826835884123</c:v>
                </c:pt>
                <c:pt idx="30">
                  <c:v>-9.9690815211380013</c:v>
                </c:pt>
                <c:pt idx="31">
                  <c:v>-9.7286715290241634</c:v>
                </c:pt>
              </c:numCache>
            </c:numRef>
          </c:val>
          <c:smooth val="0"/>
          <c:extLst>
            <c:ext xmlns:c16="http://schemas.microsoft.com/office/drawing/2014/chart" uri="{C3380CC4-5D6E-409C-BE32-E72D297353CC}">
              <c16:uniqueId val="{00000000-DD3B-45D1-9EE0-ED892577CF90}"/>
            </c:ext>
          </c:extLst>
        </c:ser>
        <c:ser>
          <c:idx val="1"/>
          <c:order val="1"/>
          <c:tx>
            <c:strRef>
              <c:f>'29.'!$C$7</c:f>
              <c:strCache>
                <c:ptCount val="1"/>
                <c:pt idx="0">
                  <c:v>Avkastning på eget kapital, glidande medelvärde</c:v>
                </c:pt>
              </c:strCache>
            </c:strRef>
          </c:tx>
          <c:spPr>
            <a:ln w="38100" cap="rnd">
              <a:solidFill>
                <a:srgbClr val="006A7D"/>
              </a:solidFill>
              <a:prstDash val="dash"/>
              <a:round/>
            </a:ln>
            <a:effectLst/>
          </c:spPr>
          <c:marker>
            <c:symbol val="none"/>
          </c:marker>
          <c:cat>
            <c:numRef>
              <c:f>'29.'!$A$8:$A$39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'29.'!$C$8:$C$39</c:f>
              <c:numCache>
                <c:formatCode>0</c:formatCode>
                <c:ptCount val="32"/>
                <c:pt idx="0">
                  <c:v>19.668185269561647</c:v>
                </c:pt>
                <c:pt idx="1">
                  <c:v>17.912988938307336</c:v>
                </c:pt>
                <c:pt idx="2">
                  <c:v>17.178384437070168</c:v>
                </c:pt>
                <c:pt idx="3">
                  <c:v>16.816757317063711</c:v>
                </c:pt>
                <c:pt idx="4">
                  <c:v>15.40919991382337</c:v>
                </c:pt>
                <c:pt idx="5">
                  <c:v>15.048499396799443</c:v>
                </c:pt>
                <c:pt idx="6">
                  <c:v>14.854486018110601</c:v>
                </c:pt>
                <c:pt idx="7">
                  <c:v>14.350603481842025</c:v>
                </c:pt>
                <c:pt idx="8">
                  <c:v>14.375421119422793</c:v>
                </c:pt>
                <c:pt idx="9">
                  <c:v>14.848611501743168</c:v>
                </c:pt>
                <c:pt idx="10">
                  <c:v>15.062061284573774</c:v>
                </c:pt>
                <c:pt idx="11">
                  <c:v>15.543252639824644</c:v>
                </c:pt>
                <c:pt idx="12">
                  <c:v>14.434312320372488</c:v>
                </c:pt>
                <c:pt idx="13">
                  <c:v>12.556270589954764</c:v>
                </c:pt>
                <c:pt idx="14">
                  <c:v>10.974570290260667</c:v>
                </c:pt>
                <c:pt idx="15">
                  <c:v>9.7336617617313941</c:v>
                </c:pt>
                <c:pt idx="16">
                  <c:v>9.2316862495128671</c:v>
                </c:pt>
                <c:pt idx="17">
                  <c:v>9.3096421338355988</c:v>
                </c:pt>
                <c:pt idx="18">
                  <c:v>8.9586052481767986</c:v>
                </c:pt>
                <c:pt idx="19">
                  <c:v>7.7792645181475768</c:v>
                </c:pt>
                <c:pt idx="20">
                  <c:v>5.3529000506265589</c:v>
                </c:pt>
                <c:pt idx="21">
                  <c:v>3.2778703309803165</c:v>
                </c:pt>
                <c:pt idx="22">
                  <c:v>1.9430438962170991</c:v>
                </c:pt>
                <c:pt idx="23">
                  <c:v>0.94027488259027381</c:v>
                </c:pt>
                <c:pt idx="24">
                  <c:v>1.638179133524658</c:v>
                </c:pt>
                <c:pt idx="25">
                  <c:v>1.5479366531052619</c:v>
                </c:pt>
                <c:pt idx="26">
                  <c:v>0.98451694618892194</c:v>
                </c:pt>
                <c:pt idx="27">
                  <c:v>-1.2033527602932894</c:v>
                </c:pt>
                <c:pt idx="28">
                  <c:v>-3.1977112150782765</c:v>
                </c:pt>
                <c:pt idx="29">
                  <c:v>-6.0317478949483778</c:v>
                </c:pt>
                <c:pt idx="30">
                  <c:v>-8.6397652109911469</c:v>
                </c:pt>
                <c:pt idx="31">
                  <c:v>-9.371322922823035</c:v>
                </c:pt>
              </c:numCache>
            </c:numRef>
          </c:val>
          <c:smooth val="0"/>
          <c:extLst>
            <c:ext xmlns:c16="http://schemas.microsoft.com/office/drawing/2014/chart" uri="{C3380CC4-5D6E-409C-BE32-E72D297353CC}">
              <c16:uniqueId val="{00000001-DD3B-45D1-9EE0-ED892577CF90}"/>
            </c:ext>
          </c:extLst>
        </c:ser>
        <c:ser>
          <c:idx val="2"/>
          <c:order val="2"/>
          <c:tx>
            <c:strRef>
              <c:f>'29.'!$D$7</c:f>
              <c:strCache>
                <c:ptCount val="1"/>
                <c:pt idx="0">
                  <c:v>Avkastning på eget kapital (Exkl.Klarna)</c:v>
                </c:pt>
              </c:strCache>
            </c:strRef>
          </c:tx>
          <c:spPr>
            <a:ln w="38100" cap="rnd">
              <a:solidFill>
                <a:srgbClr val="F8971D"/>
              </a:solidFill>
              <a:round/>
            </a:ln>
            <a:effectLst/>
          </c:spPr>
          <c:marker>
            <c:symbol val="none"/>
          </c:marker>
          <c:cat>
            <c:numRef>
              <c:f>'29.'!$A$8:$A$39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'29.'!$D$8:$D$39</c:f>
              <c:numCache>
                <c:formatCode>0</c:formatCode>
                <c:ptCount val="32"/>
                <c:pt idx="0">
                  <c:v>20.493382369396898</c:v>
                </c:pt>
                <c:pt idx="1">
                  <c:v>16.856833701983277</c:v>
                </c:pt>
                <c:pt idx="2">
                  <c:v>16.73084757961956</c:v>
                </c:pt>
                <c:pt idx="3">
                  <c:v>17.303440246712736</c:v>
                </c:pt>
                <c:pt idx="4">
                  <c:v>15.653770807154</c:v>
                </c:pt>
                <c:pt idx="5">
                  <c:v>15.802928577137031</c:v>
                </c:pt>
                <c:pt idx="6">
                  <c:v>15.671455216541055</c:v>
                </c:pt>
                <c:pt idx="7">
                  <c:v>15.063651192928365</c:v>
                </c:pt>
                <c:pt idx="8">
                  <c:v>14.208346450688561</c:v>
                </c:pt>
                <c:pt idx="9">
                  <c:v>16.833259910167026</c:v>
                </c:pt>
                <c:pt idx="10">
                  <c:v>16.20293794844585</c:v>
                </c:pt>
                <c:pt idx="11">
                  <c:v>16.587686454836312</c:v>
                </c:pt>
                <c:pt idx="12">
                  <c:v>10.131309911072247</c:v>
                </c:pt>
                <c:pt idx="13">
                  <c:v>10.029246453449616</c:v>
                </c:pt>
                <c:pt idx="14">
                  <c:v>10.638262774054498</c:v>
                </c:pt>
                <c:pt idx="15">
                  <c:v>12.037465637472005</c:v>
                </c:pt>
                <c:pt idx="16">
                  <c:v>10.25088678736258</c:v>
                </c:pt>
                <c:pt idx="17">
                  <c:v>11.613756701962895</c:v>
                </c:pt>
                <c:pt idx="18">
                  <c:v>11.758572011628408</c:v>
                </c:pt>
                <c:pt idx="19">
                  <c:v>10.19886414611363</c:v>
                </c:pt>
                <c:pt idx="20">
                  <c:v>2.9493620161974743</c:v>
                </c:pt>
                <c:pt idx="21">
                  <c:v>4.6817724889526691</c:v>
                </c:pt>
                <c:pt idx="22">
                  <c:v>6.0825128917110955</c:v>
                </c:pt>
                <c:pt idx="23">
                  <c:v>6.5803955167189923</c:v>
                </c:pt>
                <c:pt idx="24">
                  <c:v>8.2596071086541301</c:v>
                </c:pt>
                <c:pt idx="25">
                  <c:v>8.3022269839933269</c:v>
                </c:pt>
                <c:pt idx="26">
                  <c:v>9.2129896464436065</c:v>
                </c:pt>
                <c:pt idx="27">
                  <c:v>5.5767373971739111</c:v>
                </c:pt>
                <c:pt idx="28">
                  <c:v>7.764359160093</c:v>
                </c:pt>
                <c:pt idx="29">
                  <c:v>7.1235074433557113</c:v>
                </c:pt>
                <c:pt idx="30">
                  <c:v>6.6703995885717999</c:v>
                </c:pt>
                <c:pt idx="31">
                  <c:v>5.2997274305178257</c:v>
                </c:pt>
              </c:numCache>
            </c:numRef>
          </c:val>
          <c:smooth val="0"/>
          <c:extLst>
            <c:ext xmlns:c16="http://schemas.microsoft.com/office/drawing/2014/chart" uri="{C3380CC4-5D6E-409C-BE32-E72D297353CC}">
              <c16:uniqueId val="{00000001-1758-4C53-ACAC-5DA43A5FF24A}"/>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25"/>
          <c:min val="-1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2.34410022442334E-2"/>
          <c:y val="0.8259310854557016"/>
          <c:w val="0.78643291467728216"/>
          <c:h val="0.17406891454429849"/>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4999999999"/>
        </c:manualLayout>
      </c:layout>
      <c:lineChart>
        <c:grouping val="standard"/>
        <c:varyColors val="0"/>
        <c:ser>
          <c:idx val="0"/>
          <c:order val="0"/>
          <c:tx>
            <c:strRef>
              <c:f>'3.'!$B$7</c:f>
              <c:strCache>
                <c:ptCount val="1"/>
                <c:pt idx="0">
                  <c:v>Total</c:v>
                </c:pt>
              </c:strCache>
            </c:strRef>
          </c:tx>
          <c:spPr>
            <a:ln w="38100" cap="sq">
              <a:solidFill>
                <a:srgbClr val="006A7D"/>
              </a:solidFill>
              <a:prstDash val="solid"/>
              <a:round/>
            </a:ln>
            <a:effectLst/>
          </c:spPr>
          <c:marker>
            <c:symbol val="none"/>
          </c:marker>
          <c:cat>
            <c:numRef>
              <c:f>'3.'!$A$8:$A$39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'3.'!$B$8:$B$39</c:f>
              <c:numCache>
                <c:formatCode>#,##0</c:formatCode>
                <c:ptCount val="32"/>
                <c:pt idx="0">
                  <c:v>5413.2988778845847</c:v>
                </c:pt>
                <c:pt idx="1">
                  <c:v>5487.3797495969957</c:v>
                </c:pt>
                <c:pt idx="2">
                  <c:v>5559.8210693147703</c:v>
                </c:pt>
                <c:pt idx="3">
                  <c:v>5636.8241916009674</c:v>
                </c:pt>
                <c:pt idx="4">
                  <c:v>5717.4557952258046</c:v>
                </c:pt>
                <c:pt idx="5">
                  <c:v>5893.9504462769146</c:v>
                </c:pt>
                <c:pt idx="6">
                  <c:v>6018.1046328649172</c:v>
                </c:pt>
                <c:pt idx="7">
                  <c:v>6057.7726856911058</c:v>
                </c:pt>
                <c:pt idx="8">
                  <c:v>6133.4086243145857</c:v>
                </c:pt>
                <c:pt idx="9">
                  <c:v>6230.7433407106209</c:v>
                </c:pt>
                <c:pt idx="10">
                  <c:v>6313.3006673476493</c:v>
                </c:pt>
                <c:pt idx="11">
                  <c:v>6386.3347097944406</c:v>
                </c:pt>
                <c:pt idx="12">
                  <c:v>6582.8082408939563</c:v>
                </c:pt>
                <c:pt idx="13">
                  <c:v>6787.7403040096879</c:v>
                </c:pt>
                <c:pt idx="14">
                  <c:v>6849.0173034611116</c:v>
                </c:pt>
                <c:pt idx="15">
                  <c:v>6892.4740514439045</c:v>
                </c:pt>
                <c:pt idx="16">
                  <c:v>7059.258999582672</c:v>
                </c:pt>
                <c:pt idx="17">
                  <c:v>7199.8597393016926</c:v>
                </c:pt>
                <c:pt idx="18">
                  <c:v>7264.9800160733785</c:v>
                </c:pt>
                <c:pt idx="19">
                  <c:v>7270.4576690350341</c:v>
                </c:pt>
                <c:pt idx="20">
                  <c:v>7425.82260378109</c:v>
                </c:pt>
                <c:pt idx="21">
                  <c:v>7401.0735883722891</c:v>
                </c:pt>
                <c:pt idx="22">
                  <c:v>7414.1903197479123</c:v>
                </c:pt>
                <c:pt idx="23">
                  <c:v>7382.6944191218472</c:v>
                </c:pt>
                <c:pt idx="24">
                  <c:v>7525.6298183000508</c:v>
                </c:pt>
                <c:pt idx="25">
                  <c:v>7596.4773688479117</c:v>
                </c:pt>
                <c:pt idx="26">
                  <c:v>7707.5008501811644</c:v>
                </c:pt>
                <c:pt idx="27">
                  <c:v>7677.9550340499582</c:v>
                </c:pt>
                <c:pt idx="28">
                  <c:v>7897.2884245475916</c:v>
                </c:pt>
                <c:pt idx="29">
                  <c:v>8084.0214002131706</c:v>
                </c:pt>
                <c:pt idx="30">
                  <c:v>8035.948330809013</c:v>
                </c:pt>
                <c:pt idx="31">
                  <c:v>8121.0336018941371</c:v>
                </c:pt>
              </c:numCache>
            </c:numRef>
          </c:val>
          <c:smooth val="0"/>
          <c:extLst>
            <c:ext xmlns:c16="http://schemas.microsoft.com/office/drawing/2014/chart" uri="{C3380CC4-5D6E-409C-BE32-E72D297353CC}">
              <c16:uniqueId val="{00000000-612A-45C3-B7EF-D38F358B4283}"/>
            </c:ext>
          </c:extLst>
        </c:ser>
        <c:ser>
          <c:idx val="4"/>
          <c:order val="1"/>
          <c:tx>
            <c:strRef>
              <c:f>'3.'!$C$7</c:f>
              <c:strCache>
                <c:ptCount val="1"/>
                <c:pt idx="0">
                  <c:v>varav utlåning i Sverige</c:v>
                </c:pt>
              </c:strCache>
            </c:strRef>
          </c:tx>
          <c:spPr>
            <a:ln w="38100" cap="rnd">
              <a:solidFill>
                <a:srgbClr val="006A7D"/>
              </a:solidFill>
              <a:prstDash val="dash"/>
              <a:round/>
            </a:ln>
            <a:effectLst/>
          </c:spPr>
          <c:marker>
            <c:symbol val="none"/>
          </c:marker>
          <c:val>
            <c:numRef>
              <c:f>'3.'!$C$8:$C$39</c:f>
              <c:numCache>
                <c:formatCode>#,##0</c:formatCode>
                <c:ptCount val="32"/>
                <c:pt idx="0">
                  <c:v>4013.8721232305861</c:v>
                </c:pt>
                <c:pt idx="1">
                  <c:v>4078.9330295202776</c:v>
                </c:pt>
                <c:pt idx="2">
                  <c:v>4148.0547298269021</c:v>
                </c:pt>
                <c:pt idx="3">
                  <c:v>4219.9629023111065</c:v>
                </c:pt>
                <c:pt idx="4">
                  <c:v>4276.8336370910711</c:v>
                </c:pt>
                <c:pt idx="5">
                  <c:v>4385.174807079773</c:v>
                </c:pt>
                <c:pt idx="6">
                  <c:v>4434.8995380676351</c:v>
                </c:pt>
                <c:pt idx="7">
                  <c:v>4479.0770607645627</c:v>
                </c:pt>
                <c:pt idx="8">
                  <c:v>4547.8753447491399</c:v>
                </c:pt>
                <c:pt idx="9">
                  <c:v>4638.9925459301503</c:v>
                </c:pt>
                <c:pt idx="10">
                  <c:v>4709.0010388380533</c:v>
                </c:pt>
                <c:pt idx="11">
                  <c:v>4790.9743406188672</c:v>
                </c:pt>
                <c:pt idx="12">
                  <c:v>4876.089444427791</c:v>
                </c:pt>
                <c:pt idx="13">
                  <c:v>4971.8762606600276</c:v>
                </c:pt>
                <c:pt idx="14">
                  <c:v>5023.2833212284504</c:v>
                </c:pt>
                <c:pt idx="15">
                  <c:v>5089.7821390676008</c:v>
                </c:pt>
                <c:pt idx="16">
                  <c:v>5151.1070311745989</c:v>
                </c:pt>
                <c:pt idx="17">
                  <c:v>5237.2845646691876</c:v>
                </c:pt>
                <c:pt idx="18">
                  <c:v>5235.6910408846334</c:v>
                </c:pt>
                <c:pt idx="19">
                  <c:v>5292.5019875680446</c:v>
                </c:pt>
                <c:pt idx="20">
                  <c:v>5381.9134323974149</c:v>
                </c:pt>
                <c:pt idx="21">
                  <c:v>5460.8311031516032</c:v>
                </c:pt>
                <c:pt idx="22">
                  <c:v>5485.7426939910401</c:v>
                </c:pt>
                <c:pt idx="23">
                  <c:v>5545.5922029333642</c:v>
                </c:pt>
                <c:pt idx="24">
                  <c:v>5593.447581754609</c:v>
                </c:pt>
                <c:pt idx="25">
                  <c:v>5687.263894158008</c:v>
                </c:pt>
                <c:pt idx="26">
                  <c:v>5765.1447879528287</c:v>
                </c:pt>
                <c:pt idx="27">
                  <c:v>5906.8242646168619</c:v>
                </c:pt>
                <c:pt idx="28">
                  <c:v>6045.1408941004793</c:v>
                </c:pt>
                <c:pt idx="29">
                  <c:v>6156.8230146104397</c:v>
                </c:pt>
                <c:pt idx="30">
                  <c:v>6237.2794041206325</c:v>
                </c:pt>
                <c:pt idx="31">
                  <c:v>6274.2964198493064</c:v>
                </c:pt>
              </c:numCache>
            </c:numRef>
          </c:val>
          <c:smooth val="0"/>
          <c:extLst>
            <c:ext xmlns:c16="http://schemas.microsoft.com/office/drawing/2014/chart" uri="{C3380CC4-5D6E-409C-BE32-E72D297353CC}">
              <c16:uniqueId val="{00000004-ECF7-4FD2-BB52-5A7B6D73FCB7}"/>
            </c:ext>
          </c:extLst>
        </c:ser>
        <c:ser>
          <c:idx val="1"/>
          <c:order val="2"/>
          <c:tx>
            <c:strRef>
              <c:f>'3.'!$D$7</c:f>
              <c:strCache>
                <c:ptCount val="1"/>
                <c:pt idx="0">
                  <c:v>Hushåll - Bolån</c:v>
                </c:pt>
              </c:strCache>
            </c:strRef>
          </c:tx>
          <c:spPr>
            <a:ln w="38100" cap="sq">
              <a:solidFill>
                <a:srgbClr val="F8971D"/>
              </a:solidFill>
              <a:prstDash val="solid"/>
              <a:round/>
            </a:ln>
            <a:effectLst/>
          </c:spPr>
          <c:marker>
            <c:symbol val="none"/>
          </c:marker>
          <c:cat>
            <c:numRef>
              <c:f>'3.'!$A$8:$A$39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'3.'!$D$8:$D$39</c:f>
              <c:numCache>
                <c:formatCode>#,##0</c:formatCode>
                <c:ptCount val="32"/>
                <c:pt idx="0">
                  <c:v>2353.8647745133439</c:v>
                </c:pt>
                <c:pt idx="1">
                  <c:v>2415.411855565078</c:v>
                </c:pt>
                <c:pt idx="2">
                  <c:v>2479.9449739702013</c:v>
                </c:pt>
                <c:pt idx="3">
                  <c:v>2529.4694914167499</c:v>
                </c:pt>
                <c:pt idx="4">
                  <c:v>2568.8742238969776</c:v>
                </c:pt>
                <c:pt idx="5">
                  <c:v>2641.4015145258008</c:v>
                </c:pt>
                <c:pt idx="6">
                  <c:v>2693.5919060029337</c:v>
                </c:pt>
                <c:pt idx="7">
                  <c:v>2736.7278962765913</c:v>
                </c:pt>
                <c:pt idx="8">
                  <c:v>2743.1273575439786</c:v>
                </c:pt>
                <c:pt idx="9">
                  <c:v>2798.2611726320047</c:v>
                </c:pt>
                <c:pt idx="10">
                  <c:v>2851.0623180519842</c:v>
                </c:pt>
                <c:pt idx="11">
                  <c:v>2948.8491916233702</c:v>
                </c:pt>
                <c:pt idx="12">
                  <c:v>3018.2608813557713</c:v>
                </c:pt>
                <c:pt idx="13">
                  <c:v>3071.2380287818478</c:v>
                </c:pt>
                <c:pt idx="14">
                  <c:v>3106.9768422360439</c:v>
                </c:pt>
                <c:pt idx="15">
                  <c:v>3148.5199714921769</c:v>
                </c:pt>
                <c:pt idx="16">
                  <c:v>3190.6427917873257</c:v>
                </c:pt>
                <c:pt idx="17">
                  <c:v>3239.4126522909069</c:v>
                </c:pt>
                <c:pt idx="18">
                  <c:v>3284.7259859191349</c:v>
                </c:pt>
                <c:pt idx="19">
                  <c:v>3334.5541349899345</c:v>
                </c:pt>
                <c:pt idx="20">
                  <c:v>3381.662453295924</c:v>
                </c:pt>
                <c:pt idx="21">
                  <c:v>3404.3560276184121</c:v>
                </c:pt>
                <c:pt idx="22">
                  <c:v>3446.6206479609382</c:v>
                </c:pt>
                <c:pt idx="23">
                  <c:v>3485.480420159618</c:v>
                </c:pt>
                <c:pt idx="24">
                  <c:v>3548.1185893208594</c:v>
                </c:pt>
                <c:pt idx="25">
                  <c:v>3603.2212452416884</c:v>
                </c:pt>
                <c:pt idx="26">
                  <c:v>3665</c:v>
                </c:pt>
                <c:pt idx="27">
                  <c:v>3633</c:v>
                </c:pt>
                <c:pt idx="28">
                  <c:v>3699</c:v>
                </c:pt>
                <c:pt idx="29">
                  <c:v>3761</c:v>
                </c:pt>
                <c:pt idx="30">
                  <c:v>3779.2644760338067</c:v>
                </c:pt>
                <c:pt idx="31">
                  <c:v>3809.9973588596486</c:v>
                </c:pt>
              </c:numCache>
            </c:numRef>
          </c:val>
          <c:smooth val="0"/>
          <c:extLst>
            <c:ext xmlns:c16="http://schemas.microsoft.com/office/drawing/2014/chart" uri="{C3380CC4-5D6E-409C-BE32-E72D297353CC}">
              <c16:uniqueId val="{00000001-612A-45C3-B7EF-D38F358B4283}"/>
            </c:ext>
          </c:extLst>
        </c:ser>
        <c:ser>
          <c:idx val="5"/>
          <c:order val="3"/>
          <c:tx>
            <c:strRef>
              <c:f>'3.'!$E$7</c:f>
              <c:strCache>
                <c:ptCount val="1"/>
                <c:pt idx="0">
                  <c:v>varav utlåning i Sverige</c:v>
                </c:pt>
              </c:strCache>
            </c:strRef>
          </c:tx>
          <c:spPr>
            <a:ln w="38100" cap="rnd">
              <a:solidFill>
                <a:srgbClr val="F8971D"/>
              </a:solidFill>
              <a:prstDash val="dash"/>
              <a:round/>
            </a:ln>
            <a:effectLst/>
          </c:spPr>
          <c:marker>
            <c:symbol val="none"/>
          </c:marker>
          <c:val>
            <c:numRef>
              <c:f>'3.'!$E$8:$E$39</c:f>
              <c:numCache>
                <c:formatCode>#,##0</c:formatCode>
                <c:ptCount val="32"/>
                <c:pt idx="0">
                  <c:v>2058.8647162653442</c:v>
                </c:pt>
                <c:pt idx="1">
                  <c:v>2108.095636924671</c:v>
                </c:pt>
                <c:pt idx="2">
                  <c:v>2157.843629914852</c:v>
                </c:pt>
                <c:pt idx="3">
                  <c:v>2207.6404865167433</c:v>
                </c:pt>
                <c:pt idx="4">
                  <c:v>2241.3732055836608</c:v>
                </c:pt>
                <c:pt idx="5">
                  <c:v>2296.7264090333042</c:v>
                </c:pt>
                <c:pt idx="6">
                  <c:v>2332.0488148449026</c:v>
                </c:pt>
                <c:pt idx="7">
                  <c:v>2371.8345196565538</c:v>
                </c:pt>
                <c:pt idx="8">
                  <c:v>2409.4073063808619</c:v>
                </c:pt>
                <c:pt idx="9">
                  <c:v>2461.2652871072582</c:v>
                </c:pt>
                <c:pt idx="10">
                  <c:v>2504.967745448499</c:v>
                </c:pt>
                <c:pt idx="11">
                  <c:v>2552.7823295182989</c:v>
                </c:pt>
                <c:pt idx="12">
                  <c:v>2594.4776507155912</c:v>
                </c:pt>
                <c:pt idx="13">
                  <c:v>2633.7630548594575</c:v>
                </c:pt>
                <c:pt idx="14">
                  <c:v>2665.9958100509043</c:v>
                </c:pt>
                <c:pt idx="15">
                  <c:v>2706.4918701162264</c:v>
                </c:pt>
                <c:pt idx="16">
                  <c:v>2730.7000258779062</c:v>
                </c:pt>
                <c:pt idx="17">
                  <c:v>2767.8089006364266</c:v>
                </c:pt>
                <c:pt idx="18">
                  <c:v>2800.5377548334045</c:v>
                </c:pt>
                <c:pt idx="19">
                  <c:v>2840.8796139420051</c:v>
                </c:pt>
                <c:pt idx="20">
                  <c:v>2876.037052378103</c:v>
                </c:pt>
                <c:pt idx="21">
                  <c:v>2916.9264194219222</c:v>
                </c:pt>
                <c:pt idx="22">
                  <c:v>2954.0939482228382</c:v>
                </c:pt>
                <c:pt idx="23">
                  <c:v>3004.0726788777883</c:v>
                </c:pt>
                <c:pt idx="24">
                  <c:v>3044.7510218447387</c:v>
                </c:pt>
                <c:pt idx="25">
                  <c:v>3099.9097800392992</c:v>
                </c:pt>
                <c:pt idx="26">
                  <c:v>3153.0797267050953</c:v>
                </c:pt>
                <c:pt idx="27">
                  <c:v>3209.5271236261651</c:v>
                </c:pt>
                <c:pt idx="28">
                  <c:v>3260.0614280501027</c:v>
                </c:pt>
                <c:pt idx="29">
                  <c:v>3304.0280510497873</c:v>
                </c:pt>
                <c:pt idx="30">
                  <c:v>3321.7876844053867</c:v>
                </c:pt>
                <c:pt idx="31">
                  <c:v>3336.5215390484882</c:v>
                </c:pt>
              </c:numCache>
            </c:numRef>
          </c:val>
          <c:smooth val="0"/>
          <c:extLst>
            <c:ext xmlns:c16="http://schemas.microsoft.com/office/drawing/2014/chart" uri="{C3380CC4-5D6E-409C-BE32-E72D297353CC}">
              <c16:uniqueId val="{00000005-ECF7-4FD2-BB52-5A7B6D73FCB7}"/>
            </c:ext>
          </c:extLst>
        </c:ser>
        <c:ser>
          <c:idx val="2"/>
          <c:order val="4"/>
          <c:tx>
            <c:strRef>
              <c:f>'3.'!$F$7</c:f>
              <c:strCache>
                <c:ptCount val="1"/>
                <c:pt idx="0">
                  <c:v>Företag</c:v>
                </c:pt>
              </c:strCache>
            </c:strRef>
          </c:tx>
          <c:spPr>
            <a:ln w="38100" cap="rnd">
              <a:solidFill>
                <a:srgbClr val="6E2B62"/>
              </a:solidFill>
              <a:prstDash val="solid"/>
              <a:round/>
            </a:ln>
            <a:effectLst/>
          </c:spPr>
          <c:marker>
            <c:symbol val="none"/>
          </c:marker>
          <c:cat>
            <c:numRef>
              <c:f>'3.'!$A$8:$A$39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'3.'!$F$8:$F$39</c:f>
              <c:numCache>
                <c:formatCode>#,##0</c:formatCode>
                <c:ptCount val="32"/>
                <c:pt idx="0">
                  <c:v>2495.700592425706</c:v>
                </c:pt>
                <c:pt idx="1">
                  <c:v>2505.1360681357087</c:v>
                </c:pt>
                <c:pt idx="2">
                  <c:v>2495.3339538911919</c:v>
                </c:pt>
                <c:pt idx="3">
                  <c:v>2516.4621426640938</c:v>
                </c:pt>
                <c:pt idx="4">
                  <c:v>2553.3028225043704</c:v>
                </c:pt>
                <c:pt idx="5">
                  <c:v>2647.4639184931666</c:v>
                </c:pt>
                <c:pt idx="6">
                  <c:v>2708.7551419776164</c:v>
                </c:pt>
                <c:pt idx="7">
                  <c:v>2700.8744053006321</c:v>
                </c:pt>
                <c:pt idx="8">
                  <c:v>2736.0026545160699</c:v>
                </c:pt>
                <c:pt idx="9">
                  <c:v>2751.6919833498782</c:v>
                </c:pt>
                <c:pt idx="10">
                  <c:v>2767.2782331811591</c:v>
                </c:pt>
                <c:pt idx="11">
                  <c:v>2762.0416099165409</c:v>
                </c:pt>
                <c:pt idx="12">
                  <c:v>2877.3781664756671</c:v>
                </c:pt>
                <c:pt idx="13">
                  <c:v>3011.0931001102172</c:v>
                </c:pt>
                <c:pt idx="14">
                  <c:v>3029.5528314721232</c:v>
                </c:pt>
                <c:pt idx="15">
                  <c:v>3024.7151344643326</c:v>
                </c:pt>
                <c:pt idx="16">
                  <c:v>3132.6652164317725</c:v>
                </c:pt>
                <c:pt idx="17">
                  <c:v>3207.5847789839891</c:v>
                </c:pt>
                <c:pt idx="18">
                  <c:v>3219.4461095958031</c:v>
                </c:pt>
                <c:pt idx="19">
                  <c:v>3170.1041180534294</c:v>
                </c:pt>
                <c:pt idx="20">
                  <c:v>3282.8293574419813</c:v>
                </c:pt>
                <c:pt idx="21">
                  <c:v>3214.2574237868334</c:v>
                </c:pt>
                <c:pt idx="22">
                  <c:v>3185.7760818420393</c:v>
                </c:pt>
                <c:pt idx="23">
                  <c:v>3119.0044491779199</c:v>
                </c:pt>
                <c:pt idx="24">
                  <c:v>3183.7338066239181</c:v>
                </c:pt>
                <c:pt idx="25">
                  <c:v>3181.8036596712227</c:v>
                </c:pt>
                <c:pt idx="26">
                  <c:v>3175</c:v>
                </c:pt>
                <c:pt idx="27">
                  <c:v>3147.2223261546619</c:v>
                </c:pt>
                <c:pt idx="28">
                  <c:v>3296</c:v>
                </c:pt>
                <c:pt idx="29">
                  <c:v>3405</c:v>
                </c:pt>
                <c:pt idx="30">
                  <c:v>3342.4796191741475</c:v>
                </c:pt>
                <c:pt idx="31">
                  <c:v>3391.012957461086</c:v>
                </c:pt>
              </c:numCache>
            </c:numRef>
          </c:val>
          <c:smooth val="0"/>
          <c:extLst>
            <c:ext xmlns:c16="http://schemas.microsoft.com/office/drawing/2014/chart" uri="{C3380CC4-5D6E-409C-BE32-E72D297353CC}">
              <c16:uniqueId val="{00000002-612A-45C3-B7EF-D38F358B4283}"/>
            </c:ext>
          </c:extLst>
        </c:ser>
        <c:ser>
          <c:idx val="6"/>
          <c:order val="5"/>
          <c:tx>
            <c:strRef>
              <c:f>'3.'!$G$7</c:f>
              <c:strCache>
                <c:ptCount val="1"/>
                <c:pt idx="0">
                  <c:v>varav utlåning i Sverige</c:v>
                </c:pt>
              </c:strCache>
            </c:strRef>
          </c:tx>
          <c:spPr>
            <a:ln w="38100" cap="rnd">
              <a:solidFill>
                <a:srgbClr val="6E2B62"/>
              </a:solidFill>
              <a:prstDash val="dash"/>
              <a:round/>
            </a:ln>
            <a:effectLst/>
          </c:spPr>
          <c:marker>
            <c:symbol val="none"/>
          </c:marker>
          <c:val>
            <c:numRef>
              <c:f>'3.'!$G$8:$G$39</c:f>
              <c:numCache>
                <c:formatCode>#,##0</c:formatCode>
                <c:ptCount val="32"/>
                <c:pt idx="0">
                  <c:v>1507.5027297597057</c:v>
                </c:pt>
                <c:pt idx="1">
                  <c:v>1516.040171502106</c:v>
                </c:pt>
                <c:pt idx="2">
                  <c:v>1508.3851915239111</c:v>
                </c:pt>
                <c:pt idx="3">
                  <c:v>1526.615458760371</c:v>
                </c:pt>
                <c:pt idx="4">
                  <c:v>1545.9393498510417</c:v>
                </c:pt>
                <c:pt idx="5">
                  <c:v>1590.6539329562424</c:v>
                </c:pt>
                <c:pt idx="6">
                  <c:v>1598.6904061327509</c:v>
                </c:pt>
                <c:pt idx="7">
                  <c:v>1601.1068304752305</c:v>
                </c:pt>
                <c:pt idx="8">
                  <c:v>1625.0784342595196</c:v>
                </c:pt>
                <c:pt idx="9">
                  <c:v>1651.8805483698206</c:v>
                </c:pt>
                <c:pt idx="10">
                  <c:v>1668.5162568165463</c:v>
                </c:pt>
                <c:pt idx="11">
                  <c:v>1687.9889509753398</c:v>
                </c:pt>
                <c:pt idx="12">
                  <c:v>1724.5733520947038</c:v>
                </c:pt>
                <c:pt idx="13">
                  <c:v>1770.3643245269407</c:v>
                </c:pt>
                <c:pt idx="14">
                  <c:v>1782.8600006563845</c:v>
                </c:pt>
                <c:pt idx="15">
                  <c:v>1804.4797423629068</c:v>
                </c:pt>
                <c:pt idx="16">
                  <c:v>1830.4186205182923</c:v>
                </c:pt>
                <c:pt idx="17">
                  <c:v>1868.3904688887314</c:v>
                </c:pt>
                <c:pt idx="18">
                  <c:v>1828.0360463177158</c:v>
                </c:pt>
                <c:pt idx="19">
                  <c:v>1839.8643603144462</c:v>
                </c:pt>
                <c:pt idx="20">
                  <c:v>1888.3665073991363</c:v>
                </c:pt>
                <c:pt idx="21">
                  <c:v>1917.9022715903277</c:v>
                </c:pt>
                <c:pt idx="22">
                  <c:v>1898.0468685778931</c:v>
                </c:pt>
                <c:pt idx="23">
                  <c:v>1903.5397866721776</c:v>
                </c:pt>
                <c:pt idx="24">
                  <c:v>1904.5591891898023</c:v>
                </c:pt>
                <c:pt idx="25">
                  <c:v>1924.4970125827876</c:v>
                </c:pt>
                <c:pt idx="26">
                  <c:v>1942.6482781080854</c:v>
                </c:pt>
                <c:pt idx="27">
                  <c:v>2019.27511010425</c:v>
                </c:pt>
                <c:pt idx="28">
                  <c:v>2102.2418967561907</c:v>
                </c:pt>
                <c:pt idx="29">
                  <c:v>2163.047685596257</c:v>
                </c:pt>
                <c:pt idx="30">
                  <c:v>2232.5137592687834</c:v>
                </c:pt>
                <c:pt idx="31">
                  <c:v>2260.1005605478863</c:v>
                </c:pt>
              </c:numCache>
            </c:numRef>
          </c:val>
          <c:smooth val="0"/>
          <c:extLst>
            <c:ext xmlns:c16="http://schemas.microsoft.com/office/drawing/2014/chart" uri="{C3380CC4-5D6E-409C-BE32-E72D297353CC}">
              <c16:uniqueId val="{00000006-ECF7-4FD2-BB52-5A7B6D73FCB7}"/>
            </c:ext>
          </c:extLst>
        </c:ser>
        <c:ser>
          <c:idx val="3"/>
          <c:order val="6"/>
          <c:tx>
            <c:strRef>
              <c:f>'3.'!$H$7</c:f>
              <c:strCache>
                <c:ptCount val="1"/>
                <c:pt idx="0">
                  <c:v>Hushåll  - Konsumtionskrediter</c:v>
                </c:pt>
              </c:strCache>
            </c:strRef>
          </c:tx>
          <c:spPr>
            <a:ln w="38100" cap="sq">
              <a:solidFill>
                <a:srgbClr val="F7EA48"/>
              </a:solidFill>
              <a:prstDash val="solid"/>
              <a:round/>
            </a:ln>
            <a:effectLst/>
          </c:spPr>
          <c:marker>
            <c:symbol val="none"/>
          </c:marker>
          <c:cat>
            <c:numRef>
              <c:f>'3.'!$A$8:$A$39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'3.'!$H$8:$H$39</c:f>
              <c:numCache>
                <c:formatCode>#,##0</c:formatCode>
                <c:ptCount val="32"/>
                <c:pt idx="0">
                  <c:v>192.22612257369809</c:v>
                </c:pt>
                <c:pt idx="1">
                  <c:v>198.10582825659361</c:v>
                </c:pt>
                <c:pt idx="2">
                  <c:v>198.98505903217116</c:v>
                </c:pt>
                <c:pt idx="3">
                  <c:v>199.2014481358155</c:v>
                </c:pt>
                <c:pt idx="4">
                  <c:v>200.05860479794651</c:v>
                </c:pt>
                <c:pt idx="5">
                  <c:v>207.20192857913474</c:v>
                </c:pt>
                <c:pt idx="6">
                  <c:v>212.61138811799299</c:v>
                </c:pt>
                <c:pt idx="7">
                  <c:v>213.84347781615858</c:v>
                </c:pt>
                <c:pt idx="8">
                  <c:v>208.00019752323169</c:v>
                </c:pt>
                <c:pt idx="9">
                  <c:v>229.846875261978</c:v>
                </c:pt>
                <c:pt idx="10">
                  <c:v>238.611102051828</c:v>
                </c:pt>
                <c:pt idx="11">
                  <c:v>255.1260316404248</c:v>
                </c:pt>
                <c:pt idx="12">
                  <c:v>262.71894593376589</c:v>
                </c:pt>
                <c:pt idx="13">
                  <c:v>275.37549575832219</c:v>
                </c:pt>
                <c:pt idx="14">
                  <c:v>281.78863615110561</c:v>
                </c:pt>
                <c:pt idx="15">
                  <c:v>286.10187882618897</c:v>
                </c:pt>
                <c:pt idx="16">
                  <c:v>295.60776525385512</c:v>
                </c:pt>
                <c:pt idx="17">
                  <c:v>311.61145359816828</c:v>
                </c:pt>
                <c:pt idx="18">
                  <c:v>316.98159515113196</c:v>
                </c:pt>
                <c:pt idx="19">
                  <c:v>330.00237143360107</c:v>
                </c:pt>
                <c:pt idx="20">
                  <c:v>322.33115405612352</c:v>
                </c:pt>
                <c:pt idx="21">
                  <c:v>339.99915942986735</c:v>
                </c:pt>
                <c:pt idx="22">
                  <c:v>342.95955051747433</c:v>
                </c:pt>
                <c:pt idx="23">
                  <c:v>314.44554142594615</c:v>
                </c:pt>
                <c:pt idx="24">
                  <c:v>320.50025018436355</c:v>
                </c:pt>
                <c:pt idx="25">
                  <c:v>350.23684082434528</c:v>
                </c:pt>
                <c:pt idx="26">
                  <c:v>357</c:v>
                </c:pt>
                <c:pt idx="27">
                  <c:v>410</c:v>
                </c:pt>
                <c:pt idx="28">
                  <c:v>412</c:v>
                </c:pt>
                <c:pt idx="29">
                  <c:v>431</c:v>
                </c:pt>
                <c:pt idx="30">
                  <c:v>432.49228928996604</c:v>
                </c:pt>
                <c:pt idx="31">
                  <c:v>441.75160268864357</c:v>
                </c:pt>
              </c:numCache>
            </c:numRef>
          </c:val>
          <c:smooth val="0"/>
          <c:extLst>
            <c:ext xmlns:c16="http://schemas.microsoft.com/office/drawing/2014/chart" uri="{C3380CC4-5D6E-409C-BE32-E72D297353CC}">
              <c16:uniqueId val="{00000003-612A-45C3-B7EF-D38F358B4283}"/>
            </c:ext>
          </c:extLst>
        </c:ser>
        <c:ser>
          <c:idx val="7"/>
          <c:order val="7"/>
          <c:tx>
            <c:strRef>
              <c:f>'3.'!$I$7</c:f>
              <c:strCache>
                <c:ptCount val="1"/>
                <c:pt idx="0">
                  <c:v>varav utlåning i Sverige </c:v>
                </c:pt>
              </c:strCache>
            </c:strRef>
          </c:tx>
          <c:spPr>
            <a:ln w="38100" cap="rnd">
              <a:solidFill>
                <a:srgbClr val="F7EA48"/>
              </a:solidFill>
              <a:prstDash val="dash"/>
              <a:round/>
            </a:ln>
            <a:effectLst/>
          </c:spPr>
          <c:marker>
            <c:symbol val="none"/>
          </c:marker>
          <c:val>
            <c:numRef>
              <c:f>'3.'!$I$8:$I$39</c:f>
              <c:numCache>
                <c:formatCode>#,##0</c:formatCode>
                <c:ptCount val="32"/>
                <c:pt idx="0">
                  <c:v>131.5372056016981</c:v>
                </c:pt>
                <c:pt idx="1">
                  <c:v>135.83891847863961</c:v>
                </c:pt>
                <c:pt idx="2">
                  <c:v>134.69104500178523</c:v>
                </c:pt>
                <c:pt idx="3">
                  <c:v>133.08055556544249</c:v>
                </c:pt>
                <c:pt idx="4">
                  <c:v>133.61360640134549</c:v>
                </c:pt>
                <c:pt idx="5">
                  <c:v>137.84019773533973</c:v>
                </c:pt>
                <c:pt idx="6">
                  <c:v>139.01947519103001</c:v>
                </c:pt>
                <c:pt idx="7">
                  <c:v>138.57539517947558</c:v>
                </c:pt>
                <c:pt idx="8">
                  <c:v>141.9407777432377</c:v>
                </c:pt>
                <c:pt idx="9">
                  <c:v>150.05775758284901</c:v>
                </c:pt>
                <c:pt idx="10">
                  <c:v>155.54801129132699</c:v>
                </c:pt>
                <c:pt idx="11">
                  <c:v>167.3491113754497</c:v>
                </c:pt>
                <c:pt idx="12">
                  <c:v>171.4589101819148</c:v>
                </c:pt>
                <c:pt idx="13">
                  <c:v>178.0568456387652</c:v>
                </c:pt>
                <c:pt idx="14">
                  <c:v>181.56011509863461</c:v>
                </c:pt>
                <c:pt idx="15">
                  <c:v>183.61883138274192</c:v>
                </c:pt>
                <c:pt idx="16">
                  <c:v>190.57845639288502</c:v>
                </c:pt>
                <c:pt idx="17">
                  <c:v>198.1830610481762</c:v>
                </c:pt>
                <c:pt idx="18">
                  <c:v>200.86608305631481</c:v>
                </c:pt>
                <c:pt idx="19">
                  <c:v>207.56644284037588</c:v>
                </c:pt>
                <c:pt idx="20">
                  <c:v>210.02949761113749</c:v>
                </c:pt>
                <c:pt idx="21">
                  <c:v>213.07676803326731</c:v>
                </c:pt>
                <c:pt idx="22">
                  <c:v>214.97673068742401</c:v>
                </c:pt>
                <c:pt idx="23">
                  <c:v>215.88091216913782</c:v>
                </c:pt>
                <c:pt idx="24">
                  <c:v>217.63707158933127</c:v>
                </c:pt>
                <c:pt idx="25">
                  <c:v>227.16569182675408</c:v>
                </c:pt>
                <c:pt idx="26">
                  <c:v>229.18885728233241</c:v>
                </c:pt>
                <c:pt idx="27">
                  <c:v>233.7264518043107</c:v>
                </c:pt>
                <c:pt idx="28">
                  <c:v>234.59462646223258</c:v>
                </c:pt>
                <c:pt idx="29">
                  <c:v>241.10718610322658</c:v>
                </c:pt>
                <c:pt idx="30">
                  <c:v>238.43494575740641</c:v>
                </c:pt>
                <c:pt idx="31">
                  <c:v>236.51769236971347</c:v>
                </c:pt>
              </c:numCache>
            </c:numRef>
          </c:val>
          <c:smooth val="0"/>
          <c:extLst>
            <c:ext xmlns:c16="http://schemas.microsoft.com/office/drawing/2014/chart" uri="{C3380CC4-5D6E-409C-BE32-E72D297353CC}">
              <c16:uniqueId val="{00000007-ECF7-4FD2-BB52-5A7B6D73FCB7}"/>
            </c:ext>
          </c:extLst>
        </c:ser>
        <c:dLbls>
          <c:showLegendKey val="0"/>
          <c:showVal val="0"/>
          <c:showCatName val="0"/>
          <c:showSerName val="0"/>
          <c:showPercent val="0"/>
          <c:showBubbleSize val="0"/>
        </c:dLbls>
        <c:smooth val="0"/>
        <c:axId val="517726632"/>
        <c:axId val="51773745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8.8803154804077231E-2"/>
          <c:y val="0.87657268340506056"/>
          <c:w val="0.84214755460754709"/>
          <c:h val="0.12342731659493948"/>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'30.'!$B$7</c:f>
              <c:strCache>
                <c:ptCount val="1"/>
                <c:pt idx="0">
                  <c:v>Avkastning på totalt kapital</c:v>
                </c:pt>
              </c:strCache>
            </c:strRef>
          </c:tx>
          <c:spPr>
            <a:ln w="38100" cap="sq">
              <a:solidFill>
                <a:srgbClr val="006A7D"/>
              </a:solidFill>
              <a:prstDash val="solid"/>
              <a:round/>
            </a:ln>
            <a:effectLst/>
          </c:spPr>
          <c:marker>
            <c:symbol val="none"/>
          </c:marker>
          <c:cat>
            <c:numRef>
              <c:f>'30.'!$A$8:$A$39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'30.'!$B$8:$B$39</c:f>
              <c:numCache>
                <c:formatCode>0.0</c:formatCode>
                <c:ptCount val="32"/>
                <c:pt idx="0">
                  <c:v>2.3179812817125534</c:v>
                </c:pt>
                <c:pt idx="1">
                  <c:v>1.9299421565855495</c:v>
                </c:pt>
                <c:pt idx="2">
                  <c:v>1.912231528680131</c:v>
                </c:pt>
                <c:pt idx="3">
                  <c:v>1.960810386017011</c:v>
                </c:pt>
                <c:pt idx="4">
                  <c:v>1.849528707398836</c:v>
                </c:pt>
                <c:pt idx="5">
                  <c:v>1.9287889224535084</c:v>
                </c:pt>
                <c:pt idx="6">
                  <c:v>1.9695575079601495</c:v>
                </c:pt>
                <c:pt idx="7">
                  <c:v>1.8379299560244473</c:v>
                </c:pt>
                <c:pt idx="8">
                  <c:v>1.9188366841239886</c:v>
                </c:pt>
                <c:pt idx="9">
                  <c:v>2.2327583634210777</c:v>
                </c:pt>
                <c:pt idx="10">
                  <c:v>2.1476569778584444</c:v>
                </c:pt>
                <c:pt idx="11">
                  <c:v>2.1189095994869009</c:v>
                </c:pt>
                <c:pt idx="12">
                  <c:v>1.4637982228908977</c:v>
                </c:pt>
                <c:pt idx="13">
                  <c:v>1.3532042617717521</c:v>
                </c:pt>
                <c:pt idx="14">
                  <c:v>1.3981031651032234</c:v>
                </c:pt>
                <c:pt idx="15">
                  <c:v>1.5641877370214954</c:v>
                </c:pt>
                <c:pt idx="16">
                  <c:v>1.0566534000838725</c:v>
                </c:pt>
                <c:pt idx="17">
                  <c:v>1.2982071116243457</c:v>
                </c:pt>
                <c:pt idx="18">
                  <c:v>1.17026845450102</c:v>
                </c:pt>
                <c:pt idx="19">
                  <c:v>0.84910726142730686</c:v>
                </c:pt>
                <c:pt idx="20">
                  <c:v>-0.2901867855246022</c:v>
                </c:pt>
                <c:pt idx="21">
                  <c:v>0.15951418925684457</c:v>
                </c:pt>
                <c:pt idx="22">
                  <c:v>0.41328605101896165</c:v>
                </c:pt>
                <c:pt idx="23">
                  <c:v>0.29465632543957665</c:v>
                </c:pt>
                <c:pt idx="24">
                  <c:v>0.12581324119566545</c:v>
                </c:pt>
                <c:pt idx="25">
                  <c:v>0.12659114993989953</c:v>
                </c:pt>
                <c:pt idx="26">
                  <c:v>8.1017080927824683E-2</c:v>
                </c:pt>
                <c:pt idx="27">
                  <c:v>-1.1556271039251629</c:v>
                </c:pt>
                <c:pt idx="28">
                  <c:v>-1.2634808930046604</c:v>
                </c:pt>
                <c:pt idx="29">
                  <c:v>-1.7957902369788221</c:v>
                </c:pt>
                <c:pt idx="30">
                  <c:v>-1.7879677473246536</c:v>
                </c:pt>
                <c:pt idx="31">
                  <c:v>-1.7292397219519577</c:v>
                </c:pt>
              </c:numCache>
            </c:numRef>
          </c:val>
          <c:smooth val="0"/>
          <c:extLst>
            <c:ext xmlns:c16="http://schemas.microsoft.com/office/drawing/2014/chart" uri="{C3380CC4-5D6E-409C-BE32-E72D297353CC}">
              <c16:uniqueId val="{00000000-8695-47B8-9C58-76935E1ACD86}"/>
            </c:ext>
          </c:extLst>
        </c:ser>
        <c:ser>
          <c:idx val="1"/>
          <c:order val="1"/>
          <c:tx>
            <c:strRef>
              <c:f>'30.'!$C$7</c:f>
              <c:strCache>
                <c:ptCount val="1"/>
                <c:pt idx="0">
                  <c:v>Avkastning på totalt kapital, glidande medelvärde</c:v>
                </c:pt>
              </c:strCache>
            </c:strRef>
          </c:tx>
          <c:spPr>
            <a:ln w="38100" cap="sq">
              <a:solidFill>
                <a:srgbClr val="006A7D"/>
              </a:solidFill>
              <a:prstDash val="dash"/>
              <a:round/>
            </a:ln>
            <a:effectLst/>
          </c:spPr>
          <c:marker>
            <c:symbol val="none"/>
          </c:marker>
          <c:cat>
            <c:numRef>
              <c:f>'30.'!$A$8:$A$39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'30.'!$C$8:$C$39</c:f>
              <c:numCache>
                <c:formatCode>0.0</c:formatCode>
                <c:ptCount val="32"/>
                <c:pt idx="0">
                  <c:v>2.3179812817125534</c:v>
                </c:pt>
                <c:pt idx="1">
                  <c:v>2.1239617191490514</c:v>
                </c:pt>
                <c:pt idx="2">
                  <c:v>2.0533849889927445</c:v>
                </c:pt>
                <c:pt idx="3">
                  <c:v>2.0302413382488109</c:v>
                </c:pt>
                <c:pt idx="4">
                  <c:v>1.913128194670382</c:v>
                </c:pt>
                <c:pt idx="5">
                  <c:v>1.9128398861373717</c:v>
                </c:pt>
                <c:pt idx="6">
                  <c:v>1.9271713809573765</c:v>
                </c:pt>
                <c:pt idx="7">
                  <c:v>1.8964512734592356</c:v>
                </c:pt>
                <c:pt idx="8">
                  <c:v>1.9137782676405233</c:v>
                </c:pt>
                <c:pt idx="9">
                  <c:v>1.9897706278824159</c:v>
                </c:pt>
                <c:pt idx="10">
                  <c:v>2.0342954953569898</c:v>
                </c:pt>
                <c:pt idx="11">
                  <c:v>2.1045404062226032</c:v>
                </c:pt>
                <c:pt idx="12">
                  <c:v>1.9907807909143302</c:v>
                </c:pt>
                <c:pt idx="13">
                  <c:v>1.7708922655019987</c:v>
                </c:pt>
                <c:pt idx="14">
                  <c:v>1.5835038123131935</c:v>
                </c:pt>
                <c:pt idx="15">
                  <c:v>1.4448233466968421</c:v>
                </c:pt>
                <c:pt idx="16">
                  <c:v>1.3430371409950859</c:v>
                </c:pt>
                <c:pt idx="17">
                  <c:v>1.3292878534582342</c:v>
                </c:pt>
                <c:pt idx="18">
                  <c:v>1.2723291758076836</c:v>
                </c:pt>
                <c:pt idx="19">
                  <c:v>1.0935590569091362</c:v>
                </c:pt>
                <c:pt idx="20">
                  <c:v>0.75684901050701769</c:v>
                </c:pt>
                <c:pt idx="21">
                  <c:v>0.4721757799151422</c:v>
                </c:pt>
                <c:pt idx="22">
                  <c:v>0.28293017904462769</c:v>
                </c:pt>
                <c:pt idx="23">
                  <c:v>0.1443174450476952</c:v>
                </c:pt>
                <c:pt idx="24">
                  <c:v>0.24831745172776212</c:v>
                </c:pt>
                <c:pt idx="25">
                  <c:v>0.24008669189852583</c:v>
                </c:pt>
                <c:pt idx="26">
                  <c:v>0.15701944937574158</c:v>
                </c:pt>
                <c:pt idx="27">
                  <c:v>-0.20555140796544333</c:v>
                </c:pt>
                <c:pt idx="28">
                  <c:v>-0.55287494151552485</c:v>
                </c:pt>
                <c:pt idx="29">
                  <c:v>-1.0334702882452051</c:v>
                </c:pt>
                <c:pt idx="30">
                  <c:v>-1.5007164953083247</c:v>
                </c:pt>
                <c:pt idx="31">
                  <c:v>-1.6441196498150235</c:v>
                </c:pt>
              </c:numCache>
            </c:numRef>
          </c:val>
          <c:smooth val="0"/>
          <c:extLst>
            <c:ext xmlns:c16="http://schemas.microsoft.com/office/drawing/2014/chart" uri="{C3380CC4-5D6E-409C-BE32-E72D297353CC}">
              <c16:uniqueId val="{00000001-8695-47B8-9C58-76935E1ACD86}"/>
            </c:ext>
          </c:extLst>
        </c:ser>
        <c:ser>
          <c:idx val="2"/>
          <c:order val="2"/>
          <c:tx>
            <c:strRef>
              <c:f>'30.'!$D$7</c:f>
              <c:strCache>
                <c:ptCount val="1"/>
                <c:pt idx="0">
                  <c:v>Avkastning på totalt kapital (Exkl.Klarna)</c:v>
                </c:pt>
              </c:strCache>
            </c:strRef>
          </c:tx>
          <c:spPr>
            <a:ln w="38100" cap="rnd">
              <a:solidFill>
                <a:srgbClr val="F8971D"/>
              </a:solidFill>
              <a:prstDash val="solid"/>
              <a:round/>
            </a:ln>
            <a:effectLst/>
          </c:spPr>
          <c:marker>
            <c:symbol val="none"/>
          </c:marker>
          <c:cat>
            <c:numRef>
              <c:f>'30.'!$A$8:$A$39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'30.'!$D$8:$D$39</c:f>
              <c:numCache>
                <c:formatCode>0.0</c:formatCode>
                <c:ptCount val="32"/>
                <c:pt idx="0">
                  <c:v>2.2036170552013377</c:v>
                </c:pt>
                <c:pt idx="1">
                  <c:v>1.8392386011619835</c:v>
                </c:pt>
                <c:pt idx="2">
                  <c:v>1.8506689187232048</c:v>
                </c:pt>
                <c:pt idx="3">
                  <c:v>1.9829934056557734</c:v>
                </c:pt>
                <c:pt idx="4">
                  <c:v>1.9079723885592155</c:v>
                </c:pt>
                <c:pt idx="5">
                  <c:v>1.9193414261451116</c:v>
                </c:pt>
                <c:pt idx="6">
                  <c:v>1.9195494547052789</c:v>
                </c:pt>
                <c:pt idx="7">
                  <c:v>1.8906656640304487</c:v>
                </c:pt>
                <c:pt idx="8">
                  <c:v>1.8239370759946261</c:v>
                </c:pt>
                <c:pt idx="9">
                  <c:v>2.1248556245023611</c:v>
                </c:pt>
                <c:pt idx="10">
                  <c:v>2.0553615541736634</c:v>
                </c:pt>
                <c:pt idx="11">
                  <c:v>2.1101099272125992</c:v>
                </c:pt>
                <c:pt idx="12">
                  <c:v>1.456282565706948</c:v>
                </c:pt>
                <c:pt idx="13">
                  <c:v>1.4250708329215254</c:v>
                </c:pt>
                <c:pt idx="14">
                  <c:v>1.5068182307331492</c:v>
                </c:pt>
                <c:pt idx="15">
                  <c:v>1.6979264143777615</c:v>
                </c:pt>
                <c:pt idx="16">
                  <c:v>1.3636533885651174</c:v>
                </c:pt>
                <c:pt idx="17">
                  <c:v>1.5343488413004545</c:v>
                </c:pt>
                <c:pt idx="18">
                  <c:v>1.5617252577974861</c:v>
                </c:pt>
                <c:pt idx="19">
                  <c:v>1.3475729126923557</c:v>
                </c:pt>
                <c:pt idx="20">
                  <c:v>0.38328676976780718</c:v>
                </c:pt>
                <c:pt idx="21">
                  <c:v>0.61439144196418494</c:v>
                </c:pt>
                <c:pt idx="22">
                  <c:v>0.80533237258834933</c:v>
                </c:pt>
                <c:pt idx="23">
                  <c:v>0.88067070485599674</c:v>
                </c:pt>
                <c:pt idx="24">
                  <c:v>1.1428306470177754</c:v>
                </c:pt>
                <c:pt idx="25">
                  <c:v>1.195275977636286</c:v>
                </c:pt>
                <c:pt idx="26">
                  <c:v>1.3352548467521137</c:v>
                </c:pt>
                <c:pt idx="27">
                  <c:v>0.85403581898804015</c:v>
                </c:pt>
                <c:pt idx="28">
                  <c:v>1.2571533629190685</c:v>
                </c:pt>
                <c:pt idx="29">
                  <c:v>1.1404002666849122</c:v>
                </c:pt>
                <c:pt idx="30">
                  <c:v>1.1007043520996438</c:v>
                </c:pt>
                <c:pt idx="31">
                  <c:v>0.80719238330205867</c:v>
                </c:pt>
              </c:numCache>
            </c:numRef>
          </c:val>
          <c:smooth val="0"/>
          <c:extLst>
            <c:ext xmlns:c16="http://schemas.microsoft.com/office/drawing/2014/chart" uri="{C3380CC4-5D6E-409C-BE32-E72D297353CC}">
              <c16:uniqueId val="{00000002-8695-47B8-9C58-76935E1ACD86}"/>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3.0265541527753438E-2"/>
          <c:y val="0.84056897274191122"/>
          <c:w val="0.9241709682440814"/>
          <c:h val="0.15943102725808875"/>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'31.'!$B$7</c:f>
              <c:strCache>
                <c:ptCount val="1"/>
                <c:pt idx="0">
                  <c:v>Konsumtionskreditföretag</c:v>
                </c:pt>
              </c:strCache>
            </c:strRef>
          </c:tx>
          <c:spPr>
            <a:ln w="38100" cap="sq">
              <a:solidFill>
                <a:srgbClr val="006A7D"/>
              </a:solidFill>
              <a:prstDash val="solid"/>
              <a:round/>
            </a:ln>
            <a:effectLst/>
          </c:spPr>
          <c:marker>
            <c:symbol val="none"/>
          </c:marker>
          <c:cat>
            <c:numRef>
              <c:f>'31.'!$A$8:$A$39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'31.'!$B$8:$B$39</c:f>
              <c:numCache>
                <c:formatCode>0</c:formatCode>
                <c:ptCount val="32"/>
                <c:pt idx="0">
                  <c:v>65.626883822712685</c:v>
                </c:pt>
                <c:pt idx="1">
                  <c:v>68.061304207134853</c:v>
                </c:pt>
                <c:pt idx="2">
                  <c:v>67.028942186428154</c:v>
                </c:pt>
                <c:pt idx="3">
                  <c:v>67.160322402533254</c:v>
                </c:pt>
                <c:pt idx="4">
                  <c:v>67.881911754336016</c:v>
                </c:pt>
                <c:pt idx="5">
                  <c:v>66.746382920120524</c:v>
                </c:pt>
                <c:pt idx="6">
                  <c:v>65.64318585760644</c:v>
                </c:pt>
                <c:pt idx="7">
                  <c:v>68.178814981548186</c:v>
                </c:pt>
                <c:pt idx="8">
                  <c:v>64.405634405052325</c:v>
                </c:pt>
                <c:pt idx="9">
                  <c:v>63.972124227760716</c:v>
                </c:pt>
                <c:pt idx="10">
                  <c:v>63.661758890506825</c:v>
                </c:pt>
                <c:pt idx="11">
                  <c:v>64.171944468571652</c:v>
                </c:pt>
                <c:pt idx="12">
                  <c:v>67.885642777964648</c:v>
                </c:pt>
                <c:pt idx="13">
                  <c:v>69.831556951748368</c:v>
                </c:pt>
                <c:pt idx="14">
                  <c:v>69.792779113148995</c:v>
                </c:pt>
                <c:pt idx="15">
                  <c:v>70.446489552697784</c:v>
                </c:pt>
                <c:pt idx="16">
                  <c:v>71.698996995229109</c:v>
                </c:pt>
                <c:pt idx="17">
                  <c:v>70.831800631689617</c:v>
                </c:pt>
                <c:pt idx="18">
                  <c:v>70.801708678334961</c:v>
                </c:pt>
                <c:pt idx="19">
                  <c:v>72.2717440386714</c:v>
                </c:pt>
                <c:pt idx="20">
                  <c:v>75.82356848525869</c:v>
                </c:pt>
                <c:pt idx="21">
                  <c:v>71.94217341013541</c:v>
                </c:pt>
                <c:pt idx="22">
                  <c:v>70.375937856324924</c:v>
                </c:pt>
                <c:pt idx="23">
                  <c:v>69.959407177964778</c:v>
                </c:pt>
                <c:pt idx="24">
                  <c:v>73.446709903620061</c:v>
                </c:pt>
                <c:pt idx="25">
                  <c:v>73.483064642710985</c:v>
                </c:pt>
                <c:pt idx="26">
                  <c:v>74.573418551914145</c:v>
                </c:pt>
                <c:pt idx="27">
                  <c:v>82.686800292448723</c:v>
                </c:pt>
                <c:pt idx="28">
                  <c:v>84.329082833205746</c:v>
                </c:pt>
                <c:pt idx="29">
                  <c:v>88.655833713024776</c:v>
                </c:pt>
                <c:pt idx="30">
                  <c:v>88.302402321290913</c:v>
                </c:pt>
                <c:pt idx="31">
                  <c:v>87.029320122759415</c:v>
                </c:pt>
              </c:numCache>
            </c:numRef>
          </c:val>
          <c:smooth val="0"/>
          <c:extLst>
            <c:ext xmlns:c16="http://schemas.microsoft.com/office/drawing/2014/chart" uri="{C3380CC4-5D6E-409C-BE32-E72D297353CC}">
              <c16:uniqueId val="{00000000-7851-4FB6-8994-EB2D09A93BA2}"/>
            </c:ext>
          </c:extLst>
        </c:ser>
        <c:ser>
          <c:idx val="1"/>
          <c:order val="1"/>
          <c:tx>
            <c:strRef>
              <c:f>'31.'!$C$7</c:f>
              <c:strCache>
                <c:ptCount val="1"/>
                <c:pt idx="0">
                  <c:v>Konsumtionskreditföretag, glidande medelvärde</c:v>
                </c:pt>
              </c:strCache>
            </c:strRef>
          </c:tx>
          <c:spPr>
            <a:ln w="38100" cap="sq">
              <a:solidFill>
                <a:srgbClr val="006A7D"/>
              </a:solidFill>
              <a:prstDash val="dash"/>
              <a:round/>
            </a:ln>
            <a:effectLst/>
          </c:spPr>
          <c:marker>
            <c:symbol val="none"/>
          </c:marker>
          <c:cat>
            <c:numRef>
              <c:f>'31.'!$A$8:$A$39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'31.'!$C$8:$C$39</c:f>
              <c:numCache>
                <c:formatCode>0</c:formatCode>
                <c:ptCount val="32"/>
                <c:pt idx="0">
                  <c:v>64.099999999999994</c:v>
                </c:pt>
                <c:pt idx="1">
                  <c:v>65.349999999999994</c:v>
                </c:pt>
                <c:pt idx="2">
                  <c:v>65.426666666666662</c:v>
                </c:pt>
                <c:pt idx="3">
                  <c:v>66.969363154702236</c:v>
                </c:pt>
                <c:pt idx="4">
                  <c:v>67.53312013760808</c:v>
                </c:pt>
                <c:pt idx="5">
                  <c:v>67.204389815854483</c:v>
                </c:pt>
                <c:pt idx="6">
                  <c:v>66.857950733649062</c:v>
                </c:pt>
                <c:pt idx="7">
                  <c:v>67.112573878402799</c:v>
                </c:pt>
                <c:pt idx="8">
                  <c:v>66.243504541081876</c:v>
                </c:pt>
                <c:pt idx="9">
                  <c:v>65.54993986799191</c:v>
                </c:pt>
                <c:pt idx="10">
                  <c:v>65.054583126217011</c:v>
                </c:pt>
                <c:pt idx="11">
                  <c:v>64.052865497972874</c:v>
                </c:pt>
                <c:pt idx="12">
                  <c:v>64.922867591200969</c:v>
                </c:pt>
                <c:pt idx="13">
                  <c:v>66.387725772197868</c:v>
                </c:pt>
                <c:pt idx="14">
                  <c:v>67.920480827858412</c:v>
                </c:pt>
                <c:pt idx="15">
                  <c:v>69.489117098889949</c:v>
                </c:pt>
                <c:pt idx="16">
                  <c:v>70.442455653206068</c:v>
                </c:pt>
                <c:pt idx="17">
                  <c:v>70.692516573191369</c:v>
                </c:pt>
                <c:pt idx="18">
                  <c:v>70.944748964487871</c:v>
                </c:pt>
                <c:pt idx="19">
                  <c:v>71.401062585981279</c:v>
                </c:pt>
                <c:pt idx="20">
                  <c:v>72.432205458488667</c:v>
                </c:pt>
                <c:pt idx="21">
                  <c:v>72.709798653100123</c:v>
                </c:pt>
                <c:pt idx="22">
                  <c:v>72.603355947597606</c:v>
                </c:pt>
                <c:pt idx="23">
                  <c:v>72.025271732420947</c:v>
                </c:pt>
                <c:pt idx="24">
                  <c:v>71.431057087011297</c:v>
                </c:pt>
                <c:pt idx="25">
                  <c:v>71.816279895155191</c:v>
                </c:pt>
                <c:pt idx="26">
                  <c:v>72.865650069052492</c:v>
                </c:pt>
                <c:pt idx="27">
                  <c:v>76.047498347673468</c:v>
                </c:pt>
                <c:pt idx="28">
                  <c:v>78.768091580069893</c:v>
                </c:pt>
                <c:pt idx="29">
                  <c:v>82.561283847648355</c:v>
                </c:pt>
                <c:pt idx="30">
                  <c:v>85.993529789992536</c:v>
                </c:pt>
                <c:pt idx="31">
                  <c:v>87.079159747570216</c:v>
                </c:pt>
              </c:numCache>
            </c:numRef>
          </c:val>
          <c:smooth val="0"/>
          <c:extLst>
            <c:ext xmlns:c16="http://schemas.microsoft.com/office/drawing/2014/chart" uri="{C3380CC4-5D6E-409C-BE32-E72D297353CC}">
              <c16:uniqueId val="{00000001-7851-4FB6-8994-EB2D09A93BA2}"/>
            </c:ext>
          </c:extLst>
        </c:ser>
        <c:ser>
          <c:idx val="2"/>
          <c:order val="2"/>
          <c:tx>
            <c:strRef>
              <c:f>'31.'!$D$7</c:f>
              <c:strCache>
                <c:ptCount val="1"/>
                <c:pt idx="0">
                  <c:v>Konsumtionskreditföretag (Exkl. klarna))</c:v>
                </c:pt>
              </c:strCache>
            </c:strRef>
          </c:tx>
          <c:spPr>
            <a:ln w="38100" cap="rnd">
              <a:solidFill>
                <a:srgbClr val="753577"/>
              </a:solidFill>
              <a:prstDash val="solid"/>
              <a:round/>
            </a:ln>
            <a:effectLst/>
          </c:spPr>
          <c:marker>
            <c:symbol val="none"/>
          </c:marker>
          <c:cat>
            <c:numRef>
              <c:f>'31.'!$A$8:$A$39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'31.'!$D$8:$D$39</c:f>
              <c:numCache>
                <c:formatCode>0</c:formatCode>
                <c:ptCount val="32"/>
                <c:pt idx="0">
                  <c:v>62.860008901792305</c:v>
                </c:pt>
                <c:pt idx="1">
                  <c:v>65.3056298862776</c:v>
                </c:pt>
                <c:pt idx="2">
                  <c:v>63.867379656644765</c:v>
                </c:pt>
                <c:pt idx="3">
                  <c:v>63.424838269510751</c:v>
                </c:pt>
                <c:pt idx="4">
                  <c:v>63.868702686427937</c:v>
                </c:pt>
                <c:pt idx="5">
                  <c:v>62.848019240190624</c:v>
                </c:pt>
                <c:pt idx="6">
                  <c:v>61.944095963612611</c:v>
                </c:pt>
                <c:pt idx="7">
                  <c:v>64.105780285616262</c:v>
                </c:pt>
                <c:pt idx="8">
                  <c:v>61.105478339644051</c:v>
                </c:pt>
                <c:pt idx="9">
                  <c:v>60.79875848167157</c:v>
                </c:pt>
                <c:pt idx="10">
                  <c:v>60.533551003233775</c:v>
                </c:pt>
                <c:pt idx="11">
                  <c:v>61.052320524207445</c:v>
                </c:pt>
                <c:pt idx="12">
                  <c:v>64.86833721603162</c:v>
                </c:pt>
                <c:pt idx="13">
                  <c:v>65.300450965780755</c:v>
                </c:pt>
                <c:pt idx="14">
                  <c:v>63.94397211218471</c:v>
                </c:pt>
                <c:pt idx="15">
                  <c:v>64.386811717445582</c:v>
                </c:pt>
                <c:pt idx="16">
                  <c:v>63.501503014879113</c:v>
                </c:pt>
                <c:pt idx="17">
                  <c:v>62.975533351049542</c:v>
                </c:pt>
                <c:pt idx="18">
                  <c:v>62.001802964324362</c:v>
                </c:pt>
                <c:pt idx="19">
                  <c:v>62.570160819945507</c:v>
                </c:pt>
                <c:pt idx="20">
                  <c:v>65.676735393589496</c:v>
                </c:pt>
                <c:pt idx="21">
                  <c:v>63.84048877296911</c:v>
                </c:pt>
                <c:pt idx="22">
                  <c:v>61.842550778252615</c:v>
                </c:pt>
                <c:pt idx="23">
                  <c:v>61.453941213354334</c:v>
                </c:pt>
                <c:pt idx="24">
                  <c:v>62.499005987751588</c:v>
                </c:pt>
                <c:pt idx="25">
                  <c:v>61.780335013306853</c:v>
                </c:pt>
                <c:pt idx="26">
                  <c:v>61.097994042318959</c:v>
                </c:pt>
                <c:pt idx="27">
                  <c:v>64.362492154305357</c:v>
                </c:pt>
                <c:pt idx="28">
                  <c:v>56.032597119441263</c:v>
                </c:pt>
                <c:pt idx="29">
                  <c:v>57.18465732255271</c:v>
                </c:pt>
                <c:pt idx="30">
                  <c:v>60.20099868962189</c:v>
                </c:pt>
                <c:pt idx="31">
                  <c:v>62.106527662889967</c:v>
                </c:pt>
              </c:numCache>
            </c:numRef>
          </c:val>
          <c:smooth val="0"/>
          <c:extLst>
            <c:ext xmlns:c16="http://schemas.microsoft.com/office/drawing/2014/chart" uri="{C3380CC4-5D6E-409C-BE32-E72D297353CC}">
              <c16:uniqueId val="{00000002-7851-4FB6-8994-EB2D09A93BA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9.5510956047807488E-3"/>
          <c:y val="0.87215742622270764"/>
          <c:w val="0.75149277580522778"/>
          <c:h val="0.12784257377729238"/>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0172548749753E-2"/>
          <c:y val="5.8621432508274368E-2"/>
          <c:w val="0.94310906193078325"/>
          <c:h val="0.75353124999999999"/>
        </c:manualLayout>
      </c:layout>
      <c:lineChart>
        <c:grouping val="standard"/>
        <c:varyColors val="0"/>
        <c:ser>
          <c:idx val="0"/>
          <c:order val="0"/>
          <c:tx>
            <c:strRef>
              <c:f>'32.'!$B$7</c:f>
              <c:strCache>
                <c:ptCount val="1"/>
                <c:pt idx="0">
                  <c:v>Totalt</c:v>
                </c:pt>
              </c:strCache>
            </c:strRef>
          </c:tx>
          <c:spPr>
            <a:ln w="38100" cap="sq">
              <a:solidFill>
                <a:srgbClr val="006A7D"/>
              </a:solidFill>
              <a:prstDash val="solid"/>
              <a:round/>
            </a:ln>
            <a:effectLst/>
          </c:spPr>
          <c:marker>
            <c:symbol val="none"/>
          </c:marker>
          <c:cat>
            <c:numRef>
              <c:f>'32.'!$A$8:$A$39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'32.'!$B$8:$B$39</c:f>
              <c:numCache>
                <c:formatCode>#,##0</c:formatCode>
                <c:ptCount val="32"/>
                <c:pt idx="0">
                  <c:v>58.086640795859005</c:v>
                </c:pt>
                <c:pt idx="1">
                  <c:v>60.012899211521805</c:v>
                </c:pt>
                <c:pt idx="2">
                  <c:v>61.876578958716507</c:v>
                </c:pt>
                <c:pt idx="3">
                  <c:v>71.631465547150697</c:v>
                </c:pt>
                <c:pt idx="4">
                  <c:v>74.104420296922697</c:v>
                </c:pt>
                <c:pt idx="5">
                  <c:v>78.053157014000902</c:v>
                </c:pt>
                <c:pt idx="6">
                  <c:v>82.257149144097795</c:v>
                </c:pt>
                <c:pt idx="7">
                  <c:v>87.059606040064011</c:v>
                </c:pt>
                <c:pt idx="8">
                  <c:v>80.84702541903799</c:v>
                </c:pt>
                <c:pt idx="9">
                  <c:v>97.213234238212408</c:v>
                </c:pt>
                <c:pt idx="10">
                  <c:v>106.30785621555731</c:v>
                </c:pt>
                <c:pt idx="11">
                  <c:v>113.6186131077894</c:v>
                </c:pt>
                <c:pt idx="12">
                  <c:v>117.48348843392439</c:v>
                </c:pt>
                <c:pt idx="13">
                  <c:v>125.74681250861831</c:v>
                </c:pt>
                <c:pt idx="14">
                  <c:v>141.17236265366049</c:v>
                </c:pt>
                <c:pt idx="15">
                  <c:v>148.7074105778272</c:v>
                </c:pt>
                <c:pt idx="16">
                  <c:v>153.5785631874441</c:v>
                </c:pt>
                <c:pt idx="17">
                  <c:v>165.11298919930519</c:v>
                </c:pt>
                <c:pt idx="18">
                  <c:v>173.21489628311011</c:v>
                </c:pt>
                <c:pt idx="19">
                  <c:v>185.08132408471852</c:v>
                </c:pt>
                <c:pt idx="20">
                  <c:v>180.6212246660528</c:v>
                </c:pt>
                <c:pt idx="21">
                  <c:v>186.34717779492243</c:v>
                </c:pt>
                <c:pt idx="22">
                  <c:v>188.064673003015</c:v>
                </c:pt>
                <c:pt idx="23">
                  <c:v>197.26391075248961</c:v>
                </c:pt>
                <c:pt idx="24">
                  <c:v>206.03597280725847</c:v>
                </c:pt>
                <c:pt idx="25">
                  <c:v>218.51254275581528</c:v>
                </c:pt>
                <c:pt idx="26">
                  <c:v>225.753865980553</c:v>
                </c:pt>
                <c:pt idx="27">
                  <c:v>277.20949919446025</c:v>
                </c:pt>
                <c:pt idx="28">
                  <c:v>285.70837139743043</c:v>
                </c:pt>
                <c:pt idx="29">
                  <c:v>301.7343695773925</c:v>
                </c:pt>
                <c:pt idx="30" formatCode="0">
                  <c:v>287.52914505900975</c:v>
                </c:pt>
                <c:pt idx="31" formatCode="0">
                  <c:v>302.43952304274609</c:v>
                </c:pt>
              </c:numCache>
            </c:numRef>
          </c:val>
          <c:smooth val="0"/>
          <c:extLst>
            <c:ext xmlns:c16="http://schemas.microsoft.com/office/drawing/2014/chart" uri="{C3380CC4-5D6E-409C-BE32-E72D297353CC}">
              <c16:uniqueId val="{00000000-D253-4146-9435-C728EC832A93}"/>
            </c:ext>
          </c:extLst>
        </c:ser>
        <c:ser>
          <c:idx val="3"/>
          <c:order val="1"/>
          <c:tx>
            <c:strRef>
              <c:f>'32.'!$C$7</c:f>
              <c:strCache>
                <c:ptCount val="1"/>
                <c:pt idx="0">
                  <c:v>varav utlåning i Sverige</c:v>
                </c:pt>
              </c:strCache>
            </c:strRef>
          </c:tx>
          <c:spPr>
            <a:ln w="38100" cap="rnd">
              <a:solidFill>
                <a:srgbClr val="006A7D"/>
              </a:solidFill>
              <a:prstDash val="dash"/>
              <a:round/>
            </a:ln>
            <a:effectLst/>
          </c:spPr>
          <c:marker>
            <c:symbol val="none"/>
          </c:marker>
          <c:val>
            <c:numRef>
              <c:f>'32.'!$C$8:$C$39</c:f>
              <c:numCache>
                <c:formatCode>#,##0</c:formatCode>
                <c:ptCount val="32"/>
                <c:pt idx="0">
                  <c:v>41.66365642785901</c:v>
                </c:pt>
                <c:pt idx="1">
                  <c:v>42.758112919521807</c:v>
                </c:pt>
                <c:pt idx="2">
                  <c:v>44.417948367126506</c:v>
                </c:pt>
                <c:pt idx="3">
                  <c:v>46.779419239886707</c:v>
                </c:pt>
                <c:pt idx="4">
                  <c:v>47.844766677462701</c:v>
                </c:pt>
                <c:pt idx="5">
                  <c:v>50.097907661370897</c:v>
                </c:pt>
                <c:pt idx="6">
                  <c:v>51.836814003088797</c:v>
                </c:pt>
                <c:pt idx="7">
                  <c:v>55.333342399297003</c:v>
                </c:pt>
                <c:pt idx="8">
                  <c:v>57.10972219415099</c:v>
                </c:pt>
                <c:pt idx="9">
                  <c:v>62.404513546693408</c:v>
                </c:pt>
                <c:pt idx="10">
                  <c:v>68.905232830704307</c:v>
                </c:pt>
                <c:pt idx="11">
                  <c:v>72.914048178495406</c:v>
                </c:pt>
                <c:pt idx="12">
                  <c:v>73.648137052890391</c:v>
                </c:pt>
                <c:pt idx="13">
                  <c:v>76.998233971314292</c:v>
                </c:pt>
                <c:pt idx="14">
                  <c:v>80.249386485684511</c:v>
                </c:pt>
                <c:pt idx="15">
                  <c:v>85.897959729376211</c:v>
                </c:pt>
                <c:pt idx="16">
                  <c:v>87.723483368605088</c:v>
                </c:pt>
                <c:pt idx="17">
                  <c:v>91.279228234879213</c:v>
                </c:pt>
                <c:pt idx="18">
                  <c:v>94.860721366241094</c:v>
                </c:pt>
                <c:pt idx="19">
                  <c:v>101.19846976789252</c:v>
                </c:pt>
                <c:pt idx="20">
                  <c:v>102.76416221199278</c:v>
                </c:pt>
                <c:pt idx="21">
                  <c:v>104.79145431771039</c:v>
                </c:pt>
                <c:pt idx="22">
                  <c:v>106.40280445069</c:v>
                </c:pt>
                <c:pt idx="23">
                  <c:v>110.32572396032958</c:v>
                </c:pt>
                <c:pt idx="24">
                  <c:v>112.88729258829848</c:v>
                </c:pt>
                <c:pt idx="25">
                  <c:v>121.84651002092087</c:v>
                </c:pt>
                <c:pt idx="26">
                  <c:v>125.10873447834788</c:v>
                </c:pt>
                <c:pt idx="27">
                  <c:v>130.858458239855</c:v>
                </c:pt>
                <c:pt idx="28">
                  <c:v>132.2222474591876</c:v>
                </c:pt>
                <c:pt idx="29">
                  <c:v>136.68033739429052</c:v>
                </c:pt>
                <c:pt idx="30" formatCode="0">
                  <c:v>138.35592475116559</c:v>
                </c:pt>
                <c:pt idx="31" formatCode="0">
                  <c:v>142.62353072844604</c:v>
                </c:pt>
              </c:numCache>
            </c:numRef>
          </c:val>
          <c:smooth val="0"/>
          <c:extLst>
            <c:ext xmlns:c16="http://schemas.microsoft.com/office/drawing/2014/chart" uri="{C3380CC4-5D6E-409C-BE32-E72D297353CC}">
              <c16:uniqueId val="{00000000-543C-42FF-A72A-7EBD4E33B550}"/>
            </c:ext>
          </c:extLst>
        </c:ser>
        <c:ser>
          <c:idx val="1"/>
          <c:order val="2"/>
          <c:tx>
            <c:strRef>
              <c:f>'32.'!$D$7</c:f>
              <c:strCache>
                <c:ptCount val="1"/>
                <c:pt idx="0">
                  <c:v>Företag</c:v>
                </c:pt>
              </c:strCache>
            </c:strRef>
          </c:tx>
          <c:spPr>
            <a:ln w="38100" cap="sq">
              <a:solidFill>
                <a:srgbClr val="6E2B62"/>
              </a:solidFill>
              <a:prstDash val="solid"/>
              <a:round/>
            </a:ln>
            <a:effectLst/>
          </c:spPr>
          <c:marker>
            <c:symbol val="none"/>
          </c:marker>
          <c:cat>
            <c:numRef>
              <c:f>'32.'!$A$8:$A$39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'32.'!$D$8:$D$39</c:f>
              <c:numCache>
                <c:formatCode>#,##0</c:formatCode>
                <c:ptCount val="32"/>
                <c:pt idx="0">
                  <c:v>4.4659056543099993</c:v>
                </c:pt>
                <c:pt idx="1">
                  <c:v>4.1552592601200002</c:v>
                </c:pt>
                <c:pt idx="2">
                  <c:v>4.6033843841499005</c:v>
                </c:pt>
                <c:pt idx="3">
                  <c:v>6.3944368482726999</c:v>
                </c:pt>
                <c:pt idx="4">
                  <c:v>7.7012047938540995</c:v>
                </c:pt>
                <c:pt idx="5">
                  <c:v>9.1333286178427997</c:v>
                </c:pt>
                <c:pt idx="6">
                  <c:v>8.8210639669702022</c:v>
                </c:pt>
                <c:pt idx="7">
                  <c:v>10.032738544254599</c:v>
                </c:pt>
                <c:pt idx="8">
                  <c:v>11.0431704236413</c:v>
                </c:pt>
                <c:pt idx="9">
                  <c:v>12.492141344816199</c:v>
                </c:pt>
                <c:pt idx="10">
                  <c:v>13.403507593439899</c:v>
                </c:pt>
                <c:pt idx="11">
                  <c:v>15.840841943129401</c:v>
                </c:pt>
                <c:pt idx="12">
                  <c:v>15.299365291897502</c:v>
                </c:pt>
                <c:pt idx="13">
                  <c:v>16.4842056195601</c:v>
                </c:pt>
                <c:pt idx="14">
                  <c:v>22.801105923753102</c:v>
                </c:pt>
                <c:pt idx="15">
                  <c:v>23.671436349793801</c:v>
                </c:pt>
                <c:pt idx="16">
                  <c:v>24.606887238233501</c:v>
                </c:pt>
                <c:pt idx="17">
                  <c:v>26.2318609664703</c:v>
                </c:pt>
                <c:pt idx="18">
                  <c:v>27.3479870212165</c:v>
                </c:pt>
                <c:pt idx="19">
                  <c:v>27.974383528193599</c:v>
                </c:pt>
                <c:pt idx="20">
                  <c:v>28.243346904402397</c:v>
                </c:pt>
                <c:pt idx="21">
                  <c:v>28.0013313792087</c:v>
                </c:pt>
                <c:pt idx="22">
                  <c:v>28.897400366315598</c:v>
                </c:pt>
                <c:pt idx="23">
                  <c:v>31.223162256054398</c:v>
                </c:pt>
                <c:pt idx="24">
                  <c:v>32.298726252026597</c:v>
                </c:pt>
                <c:pt idx="25">
                  <c:v>33.745690142342802</c:v>
                </c:pt>
                <c:pt idx="26">
                  <c:v>35.747661064585095</c:v>
                </c:pt>
                <c:pt idx="27">
                  <c:v>37.450233912116907</c:v>
                </c:pt>
                <c:pt idx="28">
                  <c:v>39.230933388607298</c:v>
                </c:pt>
                <c:pt idx="29">
                  <c:v>43.219421638034305</c:v>
                </c:pt>
                <c:pt idx="30" formatCode="0">
                  <c:v>29.229033585725301</c:v>
                </c:pt>
                <c:pt idx="31" formatCode="0">
                  <c:v>30.839364408403299</c:v>
                </c:pt>
              </c:numCache>
            </c:numRef>
          </c:val>
          <c:smooth val="0"/>
          <c:extLst>
            <c:ext xmlns:c16="http://schemas.microsoft.com/office/drawing/2014/chart" uri="{C3380CC4-5D6E-409C-BE32-E72D297353CC}">
              <c16:uniqueId val="{00000001-D253-4146-9435-C728EC832A93}"/>
            </c:ext>
          </c:extLst>
        </c:ser>
        <c:ser>
          <c:idx val="4"/>
          <c:order val="3"/>
          <c:tx>
            <c:strRef>
              <c:f>'32.'!$E$7</c:f>
              <c:strCache>
                <c:ptCount val="1"/>
                <c:pt idx="0">
                  <c:v>varav utlåning i Sverige</c:v>
                </c:pt>
              </c:strCache>
            </c:strRef>
          </c:tx>
          <c:spPr>
            <a:ln w="38100" cap="rnd">
              <a:solidFill>
                <a:srgbClr val="6E2B62"/>
              </a:solidFill>
              <a:prstDash val="dash"/>
              <a:round/>
            </a:ln>
            <a:effectLst/>
          </c:spPr>
          <c:marker>
            <c:symbol val="none"/>
          </c:marker>
          <c:val>
            <c:numRef>
              <c:f>'32.'!$E$8:$E$39</c:f>
              <c:numCache>
                <c:formatCode>#,##0</c:formatCode>
                <c:ptCount val="32"/>
                <c:pt idx="0">
                  <c:v>4.4659056543099993</c:v>
                </c:pt>
                <c:pt idx="1">
                  <c:v>4.1552592601200002</c:v>
                </c:pt>
                <c:pt idx="2">
                  <c:v>4.6033843841499005</c:v>
                </c:pt>
                <c:pt idx="3">
                  <c:v>5.4574880062727003</c:v>
                </c:pt>
                <c:pt idx="4">
                  <c:v>6.6125200607940995</c:v>
                </c:pt>
                <c:pt idx="5">
                  <c:v>7.8824618424977988</c:v>
                </c:pt>
                <c:pt idx="6">
                  <c:v>7.5849069399502005</c:v>
                </c:pt>
                <c:pt idx="7">
                  <c:v>8.6822237204165997</c:v>
                </c:pt>
                <c:pt idx="8">
                  <c:v>9.3838711228582987</c:v>
                </c:pt>
                <c:pt idx="9">
                  <c:v>10.6142987878162</c:v>
                </c:pt>
                <c:pt idx="10">
                  <c:v>11.461840366439899</c:v>
                </c:pt>
                <c:pt idx="11">
                  <c:v>13.511780222129401</c:v>
                </c:pt>
                <c:pt idx="12">
                  <c:v>13.092946298144501</c:v>
                </c:pt>
                <c:pt idx="13">
                  <c:v>13.8616180895631</c:v>
                </c:pt>
                <c:pt idx="14">
                  <c:v>14.287638358714101</c:v>
                </c:pt>
                <c:pt idx="15">
                  <c:v>15.2035653256668</c:v>
                </c:pt>
                <c:pt idx="16">
                  <c:v>16.040552622947502</c:v>
                </c:pt>
                <c:pt idx="17">
                  <c:v>16.171385166097298</c:v>
                </c:pt>
                <c:pt idx="18">
                  <c:v>16.4543391769555</c:v>
                </c:pt>
                <c:pt idx="19">
                  <c:v>16.687022218818601</c:v>
                </c:pt>
                <c:pt idx="20">
                  <c:v>17.542399786468398</c:v>
                </c:pt>
                <c:pt idx="21">
                  <c:v>17.749935002443699</c:v>
                </c:pt>
                <c:pt idx="22">
                  <c:v>17.708494285920601</c:v>
                </c:pt>
                <c:pt idx="23">
                  <c:v>18.586672944697398</c:v>
                </c:pt>
                <c:pt idx="24">
                  <c:v>18.905747181263603</c:v>
                </c:pt>
                <c:pt idx="25">
                  <c:v>19.391023935089297</c:v>
                </c:pt>
                <c:pt idx="26">
                  <c:v>20.670948398396803</c:v>
                </c:pt>
                <c:pt idx="27">
                  <c:v>21.0693086058352</c:v>
                </c:pt>
                <c:pt idx="28">
                  <c:v>21.8771539811856</c:v>
                </c:pt>
                <c:pt idx="29">
                  <c:v>24.2397268714974</c:v>
                </c:pt>
                <c:pt idx="30" formatCode="0">
                  <c:v>24.411313149240797</c:v>
                </c:pt>
                <c:pt idx="31" formatCode="0">
                  <c:v>24.646942023433297</c:v>
                </c:pt>
              </c:numCache>
            </c:numRef>
          </c:val>
          <c:smooth val="0"/>
          <c:extLst>
            <c:ext xmlns:c16="http://schemas.microsoft.com/office/drawing/2014/chart" uri="{C3380CC4-5D6E-409C-BE32-E72D297353CC}">
              <c16:uniqueId val="{00000001-543C-42FF-A72A-7EBD4E33B550}"/>
            </c:ext>
          </c:extLst>
        </c:ser>
        <c:ser>
          <c:idx val="2"/>
          <c:order val="4"/>
          <c:tx>
            <c:strRef>
              <c:f>'32.'!$F$7</c:f>
              <c:strCache>
                <c:ptCount val="1"/>
                <c:pt idx="0">
                  <c:v>Hushåll - Konsumtionskrediter</c:v>
                </c:pt>
              </c:strCache>
            </c:strRef>
          </c:tx>
          <c:spPr>
            <a:ln w="38100" cap="rnd">
              <a:solidFill>
                <a:srgbClr val="F8971D"/>
              </a:solidFill>
              <a:prstDash val="solid"/>
              <a:round/>
            </a:ln>
            <a:effectLst/>
          </c:spPr>
          <c:marker>
            <c:symbol val="none"/>
          </c:marker>
          <c:cat>
            <c:numRef>
              <c:f>'32.'!$A$8:$A$39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'32.'!$F$8:$F$39</c:f>
              <c:numCache>
                <c:formatCode>#,##0</c:formatCode>
                <c:ptCount val="32"/>
                <c:pt idx="0">
                  <c:v>36.2243538177893</c:v>
                </c:pt>
                <c:pt idx="1">
                  <c:v>37.620107658436908</c:v>
                </c:pt>
                <c:pt idx="2">
                  <c:v>38.747151735793203</c:v>
                </c:pt>
                <c:pt idx="3">
                  <c:v>64.154270799928895</c:v>
                </c:pt>
                <c:pt idx="4">
                  <c:v>65.296908664568093</c:v>
                </c:pt>
                <c:pt idx="5">
                  <c:v>68.307450538702298</c:v>
                </c:pt>
                <c:pt idx="6">
                  <c:v>72.796576524081487</c:v>
                </c:pt>
                <c:pt idx="7">
                  <c:v>76.344621221325596</c:v>
                </c:pt>
                <c:pt idx="8">
                  <c:v>69.103192358237195</c:v>
                </c:pt>
                <c:pt idx="9">
                  <c:v>83.996629828030592</c:v>
                </c:pt>
                <c:pt idx="10">
                  <c:v>92.145281360846099</c:v>
                </c:pt>
                <c:pt idx="11">
                  <c:v>97.006404251673999</c:v>
                </c:pt>
                <c:pt idx="12">
                  <c:v>98.293954415934806</c:v>
                </c:pt>
                <c:pt idx="13">
                  <c:v>104.0384710218067</c:v>
                </c:pt>
                <c:pt idx="14">
                  <c:v>108.00416712235969</c:v>
                </c:pt>
                <c:pt idx="15">
                  <c:v>114.9096259487208</c:v>
                </c:pt>
                <c:pt idx="16">
                  <c:v>119.509841049998</c:v>
                </c:pt>
                <c:pt idx="17">
                  <c:v>127.1410431472934</c:v>
                </c:pt>
                <c:pt idx="18">
                  <c:v>132.0550002344703</c:v>
                </c:pt>
                <c:pt idx="19">
                  <c:v>145.1404976403436</c:v>
                </c:pt>
                <c:pt idx="20">
                  <c:v>140.2975962641938</c:v>
                </c:pt>
                <c:pt idx="21">
                  <c:v>149.4453074715976</c:v>
                </c:pt>
                <c:pt idx="22">
                  <c:v>149.85789575817108</c:v>
                </c:pt>
                <c:pt idx="23">
                  <c:v>131.63951122822598</c:v>
                </c:pt>
                <c:pt idx="24">
                  <c:v>144.7058334896229</c:v>
                </c:pt>
                <c:pt idx="25">
                  <c:v>173.81908042966219</c:v>
                </c:pt>
                <c:pt idx="26">
                  <c:v>178.43458872600741</c:v>
                </c:pt>
                <c:pt idx="27">
                  <c:v>227.27469907744839</c:v>
                </c:pt>
                <c:pt idx="28">
                  <c:v>232.21711291808441</c:v>
                </c:pt>
                <c:pt idx="29">
                  <c:v>243.2090221822699</c:v>
                </c:pt>
                <c:pt idx="30" formatCode="0">
                  <c:v>247.52868095041435</c:v>
                </c:pt>
                <c:pt idx="31" formatCode="0">
                  <c:v>260.83043699762959</c:v>
                </c:pt>
              </c:numCache>
            </c:numRef>
          </c:val>
          <c:smooth val="0"/>
          <c:extLst>
            <c:ext xmlns:c16="http://schemas.microsoft.com/office/drawing/2014/chart" uri="{C3380CC4-5D6E-409C-BE32-E72D297353CC}">
              <c16:uniqueId val="{00000002-D253-4146-9435-C728EC832A93}"/>
            </c:ext>
          </c:extLst>
        </c:ser>
        <c:ser>
          <c:idx val="5"/>
          <c:order val="5"/>
          <c:tx>
            <c:strRef>
              <c:f>'32.'!$G$7</c:f>
              <c:strCache>
                <c:ptCount val="1"/>
                <c:pt idx="0">
                  <c:v>varav utlåning i Sverige</c:v>
                </c:pt>
              </c:strCache>
            </c:strRef>
          </c:tx>
          <c:spPr>
            <a:ln w="38100" cap="rnd">
              <a:solidFill>
                <a:srgbClr val="F8971D"/>
              </a:solidFill>
              <a:prstDash val="dash"/>
              <a:round/>
            </a:ln>
            <a:effectLst/>
          </c:spPr>
          <c:marker>
            <c:symbol val="none"/>
          </c:marker>
          <c:val>
            <c:numRef>
              <c:f>'32.'!$G$8:$G$39</c:f>
              <c:numCache>
                <c:formatCode>#,##0</c:formatCode>
                <c:ptCount val="32"/>
                <c:pt idx="0">
                  <c:v>36.224353817789307</c:v>
                </c:pt>
                <c:pt idx="1">
                  <c:v>37.620107658436908</c:v>
                </c:pt>
                <c:pt idx="2">
                  <c:v>38.747151735793196</c:v>
                </c:pt>
                <c:pt idx="3">
                  <c:v>40.239173334664905</c:v>
                </c:pt>
                <c:pt idx="4">
                  <c:v>40.125939778168096</c:v>
                </c:pt>
                <c:pt idx="5">
                  <c:v>41.603067961417295</c:v>
                </c:pt>
                <c:pt idx="6">
                  <c:v>43.612398410092489</c:v>
                </c:pt>
                <c:pt idx="7">
                  <c:v>45.968872404396592</c:v>
                </c:pt>
                <c:pt idx="8">
                  <c:v>47.025188434133192</c:v>
                </c:pt>
                <c:pt idx="9">
                  <c:v>51.065751693511608</c:v>
                </c:pt>
                <c:pt idx="10">
                  <c:v>56.684325202993094</c:v>
                </c:pt>
                <c:pt idx="11">
                  <c:v>58.630901043380007</c:v>
                </c:pt>
                <c:pt idx="12">
                  <c:v>59.752337133653796</c:v>
                </c:pt>
                <c:pt idx="13">
                  <c:v>62.322979825499694</c:v>
                </c:pt>
                <c:pt idx="14">
                  <c:v>65.074958955698705</c:v>
                </c:pt>
                <c:pt idx="15">
                  <c:v>69.665886981173813</c:v>
                </c:pt>
                <c:pt idx="16">
                  <c:v>70.468401886758016</c:v>
                </c:pt>
                <c:pt idx="17">
                  <c:v>73.755259575651394</c:v>
                </c:pt>
                <c:pt idx="18">
                  <c:v>76.735191555103299</c:v>
                </c:pt>
                <c:pt idx="19">
                  <c:v>82.684400874398591</c:v>
                </c:pt>
                <c:pt idx="20">
                  <c:v>83.294628087341792</c:v>
                </c:pt>
                <c:pt idx="21">
                  <c:v>84.913336808790589</c:v>
                </c:pt>
                <c:pt idx="22">
                  <c:v>86.377877083451111</c:v>
                </c:pt>
                <c:pt idx="23">
                  <c:v>89.159854813063006</c:v>
                </c:pt>
                <c:pt idx="24">
                  <c:v>91.172880755465897</c:v>
                </c:pt>
                <c:pt idx="25">
                  <c:v>99.399528075021294</c:v>
                </c:pt>
                <c:pt idx="26">
                  <c:v>101.1498162989906</c:v>
                </c:pt>
                <c:pt idx="27">
                  <c:v>106.16378511558482</c:v>
                </c:pt>
                <c:pt idx="28">
                  <c:v>105.59487599663329</c:v>
                </c:pt>
                <c:pt idx="29">
                  <c:v>107.28912706566479</c:v>
                </c:pt>
                <c:pt idx="30" formatCode="0">
                  <c:v>108.35546681690471</c:v>
                </c:pt>
                <c:pt idx="31" formatCode="0">
                  <c:v>112.13966693007958</c:v>
                </c:pt>
              </c:numCache>
            </c:numRef>
          </c:val>
          <c:smooth val="0"/>
          <c:extLst>
            <c:ext xmlns:c16="http://schemas.microsoft.com/office/drawing/2014/chart" uri="{C3380CC4-5D6E-409C-BE32-E72D297353CC}">
              <c16:uniqueId val="{00000002-543C-42FF-A72A-7EBD4E33B550}"/>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215745581441839"/>
          <c:w val="0.76720117574077795"/>
          <c:h val="0.1278426236075130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686333465412179E-2"/>
          <c:y val="6.0319925928922317E-2"/>
          <c:w val="0.94310906193078325"/>
          <c:h val="0.75353124999999999"/>
        </c:manualLayout>
      </c:layout>
      <c:lineChart>
        <c:grouping val="standard"/>
        <c:varyColors val="0"/>
        <c:ser>
          <c:idx val="2"/>
          <c:order val="0"/>
          <c:tx>
            <c:strRef>
              <c:f>'33.'!$B$7</c:f>
              <c:strCache>
                <c:ptCount val="1"/>
                <c:pt idx="0">
                  <c:v>Räntenettomarginal</c:v>
                </c:pt>
              </c:strCache>
            </c:strRef>
          </c:tx>
          <c:spPr>
            <a:ln w="38100" cap="sq">
              <a:solidFill>
                <a:srgbClr val="006A7D"/>
              </a:solidFill>
              <a:prstDash val="solid"/>
              <a:round/>
            </a:ln>
            <a:effectLst/>
          </c:spPr>
          <c:marker>
            <c:symbol val="none"/>
          </c:marker>
          <c:cat>
            <c:numRef>
              <c:f>'33.'!$A$8:$A$39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'33.'!$B$8:$B$39</c:f>
              <c:numCache>
                <c:formatCode>0</c:formatCode>
                <c:ptCount val="32"/>
                <c:pt idx="0">
                  <c:v>7.0476479298687238</c:v>
                </c:pt>
                <c:pt idx="1">
                  <c:v>7.1955424484196824</c:v>
                </c:pt>
                <c:pt idx="2">
                  <c:v>7.6166451425369708</c:v>
                </c:pt>
                <c:pt idx="3">
                  <c:v>7.7834311201751643</c:v>
                </c:pt>
                <c:pt idx="4">
                  <c:v>7.4127597077661473</c:v>
                </c:pt>
                <c:pt idx="5">
                  <c:v>7.4471124216564055</c:v>
                </c:pt>
                <c:pt idx="6">
                  <c:v>7.392987866558502</c:v>
                </c:pt>
                <c:pt idx="7">
                  <c:v>7.4113875406116874</c:v>
                </c:pt>
                <c:pt idx="8">
                  <c:v>7.205462567150299</c:v>
                </c:pt>
                <c:pt idx="9">
                  <c:v>7.2392856150932303</c:v>
                </c:pt>
                <c:pt idx="10">
                  <c:v>7.1710014413716188</c:v>
                </c:pt>
                <c:pt idx="11">
                  <c:v>7.2593518754958648</c:v>
                </c:pt>
                <c:pt idx="12">
                  <c:v>6.9223726109202506</c:v>
                </c:pt>
                <c:pt idx="13">
                  <c:v>7.1226366596882658</c:v>
                </c:pt>
                <c:pt idx="14">
                  <c:v>6.6710223030951283</c:v>
                </c:pt>
                <c:pt idx="15">
                  <c:v>6.7220125461695011</c:v>
                </c:pt>
                <c:pt idx="16">
                  <c:v>6.7925133849919881</c:v>
                </c:pt>
                <c:pt idx="17">
                  <c:v>6.7959129276690806</c:v>
                </c:pt>
                <c:pt idx="18">
                  <c:v>6.6938645345564058</c:v>
                </c:pt>
                <c:pt idx="19">
                  <c:v>6.6528907179372254</c:v>
                </c:pt>
                <c:pt idx="20">
                  <c:v>6.1381835628853922</c:v>
                </c:pt>
                <c:pt idx="21">
                  <c:v>6.123235340575282</c:v>
                </c:pt>
                <c:pt idx="22">
                  <c:v>5.8721710614512102</c:v>
                </c:pt>
                <c:pt idx="23">
                  <c:v>5.9137403027091793</c:v>
                </c:pt>
                <c:pt idx="24">
                  <c:v>5.4798319080626161</c:v>
                </c:pt>
                <c:pt idx="25">
                  <c:v>5.5857787403871342</c:v>
                </c:pt>
                <c:pt idx="26">
                  <c:v>5.5787731299586563</c:v>
                </c:pt>
                <c:pt idx="27">
                  <c:v>5.266492366702427</c:v>
                </c:pt>
                <c:pt idx="28">
                  <c:v>5.4640671350161281</c:v>
                </c:pt>
                <c:pt idx="29">
                  <c:v>5.4456791895038741</c:v>
                </c:pt>
                <c:pt idx="30">
                  <c:v>5.3926932973676411</c:v>
                </c:pt>
                <c:pt idx="31">
                  <c:v>5.4611074252152694</c:v>
                </c:pt>
              </c:numCache>
            </c:numRef>
          </c:val>
          <c:smooth val="0"/>
          <c:extLst>
            <c:ext xmlns:c16="http://schemas.microsoft.com/office/drawing/2014/chart" uri="{C3380CC4-5D6E-409C-BE32-E72D297353CC}">
              <c16:uniqueId val="{00000000-27C1-4AD4-8609-293EC0088602}"/>
            </c:ext>
          </c:extLst>
        </c:ser>
        <c:ser>
          <c:idx val="1"/>
          <c:order val="1"/>
          <c:tx>
            <c:strRef>
              <c:f>'33.'!$C$7</c:f>
              <c:strCache>
                <c:ptCount val="1"/>
                <c:pt idx="0">
                  <c:v>Andel problemlån</c:v>
                </c:pt>
              </c:strCache>
            </c:strRef>
          </c:tx>
          <c:spPr>
            <a:ln w="38100" cap="sq">
              <a:solidFill>
                <a:srgbClr val="F8971D"/>
              </a:solidFill>
              <a:prstDash val="solid"/>
              <a:round/>
            </a:ln>
            <a:effectLst/>
          </c:spPr>
          <c:marker>
            <c:symbol val="none"/>
          </c:marker>
          <c:cat>
            <c:numRef>
              <c:f>'33.'!$A$8:$A$39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'33.'!$C$8:$C$39</c:f>
              <c:numCache>
                <c:formatCode>0</c:formatCode>
                <c:ptCount val="32"/>
                <c:pt idx="0">
                  <c:v>9.6774762004963453</c:v>
                </c:pt>
                <c:pt idx="1">
                  <c:v>9.7908635671862552</c:v>
                </c:pt>
                <c:pt idx="2">
                  <c:v>9.26825087795903</c:v>
                </c:pt>
                <c:pt idx="3">
                  <c:v>8.929400693568299</c:v>
                </c:pt>
                <c:pt idx="4">
                  <c:v>9.1304907751247288</c:v>
                </c:pt>
                <c:pt idx="5">
                  <c:v>9.0814084561011637</c:v>
                </c:pt>
                <c:pt idx="6">
                  <c:v>9.24423367443781</c:v>
                </c:pt>
                <c:pt idx="7">
                  <c:v>8.3897362386487409</c:v>
                </c:pt>
                <c:pt idx="8">
                  <c:v>8.4406201737944677</c:v>
                </c:pt>
                <c:pt idx="9">
                  <c:v>9.464110970404553</c:v>
                </c:pt>
                <c:pt idx="10">
                  <c:v>10.11619182215931</c:v>
                </c:pt>
                <c:pt idx="11">
                  <c:v>9.8559345591907395</c:v>
                </c:pt>
                <c:pt idx="12">
                  <c:v>10.60094580084874</c:v>
                </c:pt>
                <c:pt idx="13">
                  <c:v>11.372292468162239</c:v>
                </c:pt>
                <c:pt idx="14">
                  <c:v>10.280393725382929</c:v>
                </c:pt>
                <c:pt idx="15">
                  <c:v>10.646322506541768</c:v>
                </c:pt>
                <c:pt idx="16">
                  <c:v>9.4768526275127698</c:v>
                </c:pt>
                <c:pt idx="17">
                  <c:v>10.579176330768336</c:v>
                </c:pt>
                <c:pt idx="18">
                  <c:v>10.48123147869145</c:v>
                </c:pt>
                <c:pt idx="19">
                  <c:v>10.155552788932786</c:v>
                </c:pt>
                <c:pt idx="20">
                  <c:v>11.188017210015094</c:v>
                </c:pt>
                <c:pt idx="21">
                  <c:v>10.902016725096193</c:v>
                </c:pt>
                <c:pt idx="22">
                  <c:v>10.66430293094125</c:v>
                </c:pt>
                <c:pt idx="23">
                  <c:v>9.9927864770945014</c:v>
                </c:pt>
                <c:pt idx="24">
                  <c:v>9.7367973773239935</c:v>
                </c:pt>
                <c:pt idx="25">
                  <c:v>10.056858095603507</c:v>
                </c:pt>
                <c:pt idx="26">
                  <c:v>9.9146889924038923</c:v>
                </c:pt>
                <c:pt idx="27">
                  <c:v>10.602447368063544</c:v>
                </c:pt>
                <c:pt idx="28">
                  <c:v>10.656090334279348</c:v>
                </c:pt>
                <c:pt idx="29">
                  <c:v>9.9812341871555148</c:v>
                </c:pt>
                <c:pt idx="30">
                  <c:v>8.8939868814256098</c:v>
                </c:pt>
                <c:pt idx="31">
                  <c:v>8.2418393006357498</c:v>
                </c:pt>
              </c:numCache>
            </c:numRef>
          </c:val>
          <c:smooth val="0"/>
          <c:extLst>
            <c:ext xmlns:c16="http://schemas.microsoft.com/office/drawing/2014/chart" uri="{C3380CC4-5D6E-409C-BE32-E72D297353CC}">
              <c16:uniqueId val="{00000001-27C1-4AD4-8609-293EC008860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15"/>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
      </c:valAx>
      <c:spPr>
        <a:noFill/>
        <a:ln>
          <a:solidFill>
            <a:srgbClr val="A4A4A4"/>
          </a:solidFill>
        </a:ln>
        <a:effectLst/>
      </c:spPr>
    </c:plotArea>
    <c:legend>
      <c:legendPos val="b"/>
      <c:layout>
        <c:manualLayout>
          <c:xMode val="edge"/>
          <c:yMode val="edge"/>
          <c:x val="0.12425356030176131"/>
          <c:y val="0.87657275465105666"/>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223463475642464E-2"/>
          <c:y val="6.0319883236637437E-2"/>
          <c:w val="0.94310906193078325"/>
          <c:h val="0.75353124999999999"/>
        </c:manualLayout>
      </c:layout>
      <c:lineChart>
        <c:grouping val="standard"/>
        <c:varyColors val="0"/>
        <c:ser>
          <c:idx val="2"/>
          <c:order val="0"/>
          <c:tx>
            <c:strRef>
              <c:f>'34.'!$B$7</c:f>
              <c:strCache>
                <c:ptCount val="1"/>
                <c:pt idx="0">
                  <c:v>Provisionsnetto</c:v>
                </c:pt>
              </c:strCache>
            </c:strRef>
          </c:tx>
          <c:spPr>
            <a:ln w="38100" cap="sq">
              <a:solidFill>
                <a:srgbClr val="006A7D"/>
              </a:solidFill>
              <a:prstDash val="solid"/>
              <a:round/>
            </a:ln>
            <a:effectLst/>
          </c:spPr>
          <c:marker>
            <c:symbol val="none"/>
          </c:marker>
          <c:cat>
            <c:numRef>
              <c:f>'34.'!$A$8:$A$39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'34.'!$B$8:$B$39</c:f>
              <c:numCache>
                <c:formatCode>0</c:formatCode>
                <c:ptCount val="32"/>
                <c:pt idx="0">
                  <c:v>100</c:v>
                </c:pt>
                <c:pt idx="1">
                  <c:v>99.845317269351014</c:v>
                </c:pt>
                <c:pt idx="2">
                  <c:v>94.741931778680467</c:v>
                </c:pt>
                <c:pt idx="3">
                  <c:v>101.2586587767027</c:v>
                </c:pt>
                <c:pt idx="4">
                  <c:v>89.837225254330889</c:v>
                </c:pt>
                <c:pt idx="5">
                  <c:v>93.047614073449395</c:v>
                </c:pt>
                <c:pt idx="6">
                  <c:v>87.098463710626731</c:v>
                </c:pt>
                <c:pt idx="7">
                  <c:v>95.62201472920556</c:v>
                </c:pt>
                <c:pt idx="8">
                  <c:v>102.93601529181988</c:v>
                </c:pt>
                <c:pt idx="9">
                  <c:v>110.33713954302802</c:v>
                </c:pt>
                <c:pt idx="10">
                  <c:v>100.8112573189517</c:v>
                </c:pt>
                <c:pt idx="11">
                  <c:v>109.49113998114926</c:v>
                </c:pt>
                <c:pt idx="12">
                  <c:v>122.8779296477327</c:v>
                </c:pt>
                <c:pt idx="13">
                  <c:v>120.60973281424998</c:v>
                </c:pt>
                <c:pt idx="14">
                  <c:v>112.00397219245504</c:v>
                </c:pt>
                <c:pt idx="15">
                  <c:v>111.00753359384474</c:v>
                </c:pt>
                <c:pt idx="16">
                  <c:v>115.12846921058997</c:v>
                </c:pt>
                <c:pt idx="17">
                  <c:v>125.69495474791674</c:v>
                </c:pt>
                <c:pt idx="18">
                  <c:v>118.41702440879673</c:v>
                </c:pt>
                <c:pt idx="19">
                  <c:v>120.29658580892367</c:v>
                </c:pt>
                <c:pt idx="20">
                  <c:v>163.17746107027901</c:v>
                </c:pt>
                <c:pt idx="21">
                  <c:v>168.07558959493599</c:v>
                </c:pt>
                <c:pt idx="22">
                  <c:v>177.95828128075499</c:v>
                </c:pt>
                <c:pt idx="23">
                  <c:v>201.394203838782</c:v>
                </c:pt>
                <c:pt idx="24">
                  <c:v>332.50092577822414</c:v>
                </c:pt>
                <c:pt idx="25">
                  <c:v>317.18242421306934</c:v>
                </c:pt>
                <c:pt idx="26">
                  <c:v>290.8</c:v>
                </c:pt>
                <c:pt idx="27">
                  <c:v>291.10000000000002</c:v>
                </c:pt>
                <c:pt idx="28">
                  <c:v>239</c:v>
                </c:pt>
                <c:pt idx="29">
                  <c:v>216</c:v>
                </c:pt>
                <c:pt idx="30">
                  <c:v>203</c:v>
                </c:pt>
                <c:pt idx="31">
                  <c:v>212</c:v>
                </c:pt>
              </c:numCache>
            </c:numRef>
          </c:val>
          <c:smooth val="0"/>
          <c:extLst>
            <c:ext xmlns:c16="http://schemas.microsoft.com/office/drawing/2014/chart" uri="{C3380CC4-5D6E-409C-BE32-E72D297353CC}">
              <c16:uniqueId val="{00000000-AAE0-49ED-B991-34CFA3598D9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40"/>
          <c:min val="7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30"/>
      </c:valAx>
      <c:spPr>
        <a:noFill/>
        <a:ln>
          <a:solidFill>
            <a:srgbClr val="A4A4A4"/>
          </a:solidFill>
        </a:ln>
        <a:effectLst/>
      </c:spPr>
    </c:plotArea>
    <c:legend>
      <c:legendPos val="b"/>
      <c:layout>
        <c:manualLayout>
          <c:xMode val="edge"/>
          <c:yMode val="edge"/>
          <c:x val="0.1229379514312426"/>
          <c:y val="0.87436510523273758"/>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794653837963744"/>
        </c:manualLayout>
      </c:layout>
      <c:lineChart>
        <c:grouping val="standard"/>
        <c:varyColors val="0"/>
        <c:ser>
          <c:idx val="0"/>
          <c:order val="0"/>
          <c:tx>
            <c:strRef>
              <c:f>'35.'!$B$7</c:f>
              <c:strCache>
                <c:ptCount val="1"/>
                <c:pt idx="0">
                  <c:v>Avkastning på eget kapital</c:v>
                </c:pt>
              </c:strCache>
            </c:strRef>
          </c:tx>
          <c:spPr>
            <a:ln w="38100" cap="sq">
              <a:solidFill>
                <a:srgbClr val="006A7D"/>
              </a:solidFill>
              <a:prstDash val="solid"/>
              <a:round/>
            </a:ln>
            <a:effectLst/>
          </c:spPr>
          <c:marker>
            <c:symbol val="none"/>
          </c:marker>
          <c:cat>
            <c:numRef>
              <c:f>'35.'!$A$8:$A$39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'35.'!$B$8:$B$39</c:f>
              <c:numCache>
                <c:formatCode>0</c:formatCode>
                <c:ptCount val="32"/>
                <c:pt idx="0">
                  <c:v>20.232151010999264</c:v>
                </c:pt>
                <c:pt idx="1">
                  <c:v>17.421936567465313</c:v>
                </c:pt>
                <c:pt idx="2">
                  <c:v>15.111500226081182</c:v>
                </c:pt>
                <c:pt idx="3">
                  <c:v>18.600923838827505</c:v>
                </c:pt>
                <c:pt idx="4">
                  <c:v>11.543462709636891</c:v>
                </c:pt>
                <c:pt idx="5">
                  <c:v>21.154765362166</c:v>
                </c:pt>
                <c:pt idx="6">
                  <c:v>16.848514272981785</c:v>
                </c:pt>
                <c:pt idx="7">
                  <c:v>20.970563505547034</c:v>
                </c:pt>
                <c:pt idx="8">
                  <c:v>16.321046210413662</c:v>
                </c:pt>
                <c:pt idx="9">
                  <c:v>15.67464209694471</c:v>
                </c:pt>
                <c:pt idx="10">
                  <c:v>13.213799660476155</c:v>
                </c:pt>
                <c:pt idx="11">
                  <c:v>16.269971708882018</c:v>
                </c:pt>
                <c:pt idx="12">
                  <c:v>15.010565089153104</c:v>
                </c:pt>
                <c:pt idx="13">
                  <c:v>14.230894228949383</c:v>
                </c:pt>
                <c:pt idx="14">
                  <c:v>12.69855782296408</c:v>
                </c:pt>
                <c:pt idx="15">
                  <c:v>14.080775548250005</c:v>
                </c:pt>
                <c:pt idx="16">
                  <c:v>25.758638586522153</c:v>
                </c:pt>
                <c:pt idx="17">
                  <c:v>21.843283564499078</c:v>
                </c:pt>
                <c:pt idx="18">
                  <c:v>19.124848634265518</c:v>
                </c:pt>
                <c:pt idx="19">
                  <c:v>23.182196518971985</c:v>
                </c:pt>
                <c:pt idx="20">
                  <c:v>29.091570161797875</c:v>
                </c:pt>
                <c:pt idx="21">
                  <c:v>29.205279279690053</c:v>
                </c:pt>
                <c:pt idx="22">
                  <c:v>28.206694052723254</c:v>
                </c:pt>
                <c:pt idx="23">
                  <c:v>32.010024855548593</c:v>
                </c:pt>
                <c:pt idx="24">
                  <c:v>54.330445839808505</c:v>
                </c:pt>
                <c:pt idx="25">
                  <c:v>49.247900238358675</c:v>
                </c:pt>
                <c:pt idx="26">
                  <c:v>42.822311133363229</c:v>
                </c:pt>
                <c:pt idx="27">
                  <c:v>47.683782536950282</c:v>
                </c:pt>
                <c:pt idx="28">
                  <c:v>23.849941791439928</c:v>
                </c:pt>
                <c:pt idx="29">
                  <c:v>20.910824970738009</c:v>
                </c:pt>
                <c:pt idx="30">
                  <c:v>20.339184453854983</c:v>
                </c:pt>
                <c:pt idx="31">
                  <c:v>25.211258148431266</c:v>
                </c:pt>
              </c:numCache>
            </c:numRef>
          </c:val>
          <c:smooth val="0"/>
          <c:extLst>
            <c:ext xmlns:c16="http://schemas.microsoft.com/office/drawing/2014/chart" uri="{C3380CC4-5D6E-409C-BE32-E72D297353CC}">
              <c16:uniqueId val="{00000000-E9B8-4B0A-9AC7-7CDE4C8A9F32}"/>
            </c:ext>
          </c:extLst>
        </c:ser>
        <c:ser>
          <c:idx val="1"/>
          <c:order val="1"/>
          <c:tx>
            <c:strRef>
              <c:f>'35.'!$C$7</c:f>
              <c:strCache>
                <c:ptCount val="1"/>
                <c:pt idx="0">
                  <c:v>Avkastning på eget kapital, glidande medelvärde</c:v>
                </c:pt>
              </c:strCache>
            </c:strRef>
          </c:tx>
          <c:spPr>
            <a:ln w="38100" cap="rnd">
              <a:solidFill>
                <a:srgbClr val="006A7D"/>
              </a:solidFill>
              <a:prstDash val="dash"/>
              <a:round/>
            </a:ln>
            <a:effectLst/>
          </c:spPr>
          <c:marker>
            <c:symbol val="none"/>
          </c:marker>
          <c:cat>
            <c:numRef>
              <c:f>'35.'!$A$8:$A$39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'35.'!$C$8:$C$39</c:f>
              <c:numCache>
                <c:formatCode>0</c:formatCode>
                <c:ptCount val="32"/>
                <c:pt idx="0">
                  <c:v>20.232151010999264</c:v>
                </c:pt>
                <c:pt idx="1">
                  <c:v>18.827043789232288</c:v>
                </c:pt>
                <c:pt idx="2">
                  <c:v>17.588529268181919</c:v>
                </c:pt>
                <c:pt idx="3">
                  <c:v>17.841627910843314</c:v>
                </c:pt>
                <c:pt idx="4">
                  <c:v>15.669455835502722</c:v>
                </c:pt>
                <c:pt idx="5">
                  <c:v>16.602663034177894</c:v>
                </c:pt>
                <c:pt idx="6">
                  <c:v>17.036916545903047</c:v>
                </c:pt>
                <c:pt idx="7">
                  <c:v>17.629326462582927</c:v>
                </c:pt>
                <c:pt idx="8">
                  <c:v>18.82372233777712</c:v>
                </c:pt>
                <c:pt idx="9">
                  <c:v>17.4536915214718</c:v>
                </c:pt>
                <c:pt idx="10">
                  <c:v>16.545012868345388</c:v>
                </c:pt>
                <c:pt idx="11">
                  <c:v>15.369864919179136</c:v>
                </c:pt>
                <c:pt idx="12">
                  <c:v>15.042244638863997</c:v>
                </c:pt>
                <c:pt idx="13">
                  <c:v>14.681307671865165</c:v>
                </c:pt>
                <c:pt idx="14">
                  <c:v>14.552497212487147</c:v>
                </c:pt>
                <c:pt idx="15">
                  <c:v>14.005198172329141</c:v>
                </c:pt>
                <c:pt idx="16">
                  <c:v>16.692216546671403</c:v>
                </c:pt>
                <c:pt idx="17">
                  <c:v>18.59531388055883</c:v>
                </c:pt>
                <c:pt idx="18">
                  <c:v>20.201886583384187</c:v>
                </c:pt>
                <c:pt idx="19">
                  <c:v>22.477241826064684</c:v>
                </c:pt>
                <c:pt idx="20">
                  <c:v>23.310474719883615</c:v>
                </c:pt>
                <c:pt idx="21">
                  <c:v>25.150973648681358</c:v>
                </c:pt>
                <c:pt idx="22">
                  <c:v>27.421435003295791</c:v>
                </c:pt>
                <c:pt idx="23">
                  <c:v>29.628392087439945</c:v>
                </c:pt>
                <c:pt idx="24">
                  <c:v>35.938111006942606</c:v>
                </c:pt>
                <c:pt idx="25">
                  <c:v>40.948766246609758</c:v>
                </c:pt>
                <c:pt idx="26">
                  <c:v>44.602670516769749</c:v>
                </c:pt>
                <c:pt idx="27">
                  <c:v>48.521109937120173</c:v>
                </c:pt>
                <c:pt idx="28">
                  <c:v>40.900983925028029</c:v>
                </c:pt>
                <c:pt idx="29">
                  <c:v>33.816715108122864</c:v>
                </c:pt>
                <c:pt idx="30">
                  <c:v>28.195933438245799</c:v>
                </c:pt>
                <c:pt idx="31">
                  <c:v>22.577802341116048</c:v>
                </c:pt>
              </c:numCache>
            </c:numRef>
          </c:val>
          <c:smooth val="0"/>
          <c:extLst>
            <c:ext xmlns:c16="http://schemas.microsoft.com/office/drawing/2014/chart" uri="{C3380CC4-5D6E-409C-BE32-E72D297353CC}">
              <c16:uniqueId val="{00000001-E9B8-4B0A-9AC7-7CDE4C8A9F32}"/>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'36.'!$B$7</c:f>
              <c:strCache>
                <c:ptCount val="1"/>
                <c:pt idx="0">
                  <c:v>Avkastning på totalt kapital</c:v>
                </c:pt>
              </c:strCache>
            </c:strRef>
          </c:tx>
          <c:spPr>
            <a:ln w="38100" cap="sq">
              <a:solidFill>
                <a:srgbClr val="006A7D"/>
              </a:solidFill>
              <a:prstDash val="solid"/>
              <a:round/>
            </a:ln>
            <a:effectLst/>
          </c:spPr>
          <c:marker>
            <c:symbol val="none"/>
          </c:marker>
          <c:cat>
            <c:numRef>
              <c:f>'36.'!$A$8:$A$38</c:f>
              <c:numCache>
                <c:formatCode>mmm\-yy</c:formatCode>
                <c:ptCount val="3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numCache>
            </c:numRef>
          </c:cat>
          <c:val>
            <c:numRef>
              <c:f>'36.'!$B$8:$B$38</c:f>
              <c:numCache>
                <c:formatCode>0.0</c:formatCode>
                <c:ptCount val="31"/>
                <c:pt idx="0">
                  <c:v>1.5676516549650257</c:v>
                </c:pt>
                <c:pt idx="1">
                  <c:v>1.2985882446952246</c:v>
                </c:pt>
                <c:pt idx="2">
                  <c:v>1.0995928827242889</c:v>
                </c:pt>
                <c:pt idx="3">
                  <c:v>1.4719236399281777</c:v>
                </c:pt>
                <c:pt idx="4">
                  <c:v>0.91413118319398812</c:v>
                </c:pt>
                <c:pt idx="5">
                  <c:v>1.4813637261956674</c:v>
                </c:pt>
                <c:pt idx="6">
                  <c:v>1.2168947254314126</c:v>
                </c:pt>
                <c:pt idx="7">
                  <c:v>1.6133690730663488</c:v>
                </c:pt>
                <c:pt idx="8">
                  <c:v>1.1584305696624173</c:v>
                </c:pt>
                <c:pt idx="9">
                  <c:v>1.0906768245385949</c:v>
                </c:pt>
                <c:pt idx="10">
                  <c:v>0.91613875656679011</c:v>
                </c:pt>
                <c:pt idx="11">
                  <c:v>1.1360311293474612</c:v>
                </c:pt>
                <c:pt idx="12">
                  <c:v>0.97415039301984718</c:v>
                </c:pt>
                <c:pt idx="13">
                  <c:v>0.88364817102481075</c:v>
                </c:pt>
                <c:pt idx="14">
                  <c:v>0.79377201270275277</c:v>
                </c:pt>
                <c:pt idx="15">
                  <c:v>0.88751794121881211</c:v>
                </c:pt>
                <c:pt idx="16">
                  <c:v>1.5897143378535497</c:v>
                </c:pt>
                <c:pt idx="17">
                  <c:v>1.3222317705131497</c:v>
                </c:pt>
                <c:pt idx="18">
                  <c:v>1.1889746353038571</c:v>
                </c:pt>
                <c:pt idx="19">
                  <c:v>1.4693524221736058</c:v>
                </c:pt>
                <c:pt idx="20">
                  <c:v>1.6036727684941108</c:v>
                </c:pt>
                <c:pt idx="21">
                  <c:v>1.7775892028375448</c:v>
                </c:pt>
                <c:pt idx="22">
                  <c:v>1.8132559430720199</c:v>
                </c:pt>
                <c:pt idx="23">
                  <c:v>2.1868392017926856</c:v>
                </c:pt>
                <c:pt idx="24">
                  <c:v>3.8579667276334275</c:v>
                </c:pt>
                <c:pt idx="25">
                  <c:v>3.5369892890151808</c:v>
                </c:pt>
                <c:pt idx="26">
                  <c:v>3.1245430403376466</c:v>
                </c:pt>
                <c:pt idx="27">
                  <c:v>3.743140556440498</c:v>
                </c:pt>
                <c:pt idx="28">
                  <c:v>2.0678500566858351</c:v>
                </c:pt>
                <c:pt idx="29">
                  <c:v>1.578442489994216</c:v>
                </c:pt>
                <c:pt idx="30">
                  <c:v>1.5553395385797852</c:v>
                </c:pt>
              </c:numCache>
            </c:numRef>
          </c:val>
          <c:smooth val="0"/>
          <c:extLst>
            <c:ext xmlns:c16="http://schemas.microsoft.com/office/drawing/2014/chart" uri="{C3380CC4-5D6E-409C-BE32-E72D297353CC}">
              <c16:uniqueId val="{00000000-D2CF-42F6-A9D1-77D8333783CD}"/>
            </c:ext>
          </c:extLst>
        </c:ser>
        <c:ser>
          <c:idx val="1"/>
          <c:order val="1"/>
          <c:tx>
            <c:strRef>
              <c:f>'36.'!$C$7</c:f>
              <c:strCache>
                <c:ptCount val="1"/>
                <c:pt idx="0">
                  <c:v>Avkastning på totalt kapital, glidande medelvärde</c:v>
                </c:pt>
              </c:strCache>
            </c:strRef>
          </c:tx>
          <c:spPr>
            <a:ln w="38100" cap="sq">
              <a:solidFill>
                <a:srgbClr val="006A7D"/>
              </a:solidFill>
              <a:prstDash val="dash"/>
              <a:round/>
            </a:ln>
            <a:effectLst/>
          </c:spPr>
          <c:marker>
            <c:symbol val="none"/>
          </c:marker>
          <c:cat>
            <c:numRef>
              <c:f>'36.'!$A$8:$A$38</c:f>
              <c:numCache>
                <c:formatCode>mmm\-yy</c:formatCode>
                <c:ptCount val="31"/>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numCache>
            </c:numRef>
          </c:cat>
          <c:val>
            <c:numRef>
              <c:f>'36.'!$C$8:$C$38</c:f>
              <c:numCache>
                <c:formatCode>0.0</c:formatCode>
                <c:ptCount val="31"/>
                <c:pt idx="0">
                  <c:v>1.5676516549650257</c:v>
                </c:pt>
                <c:pt idx="1">
                  <c:v>1.4331199498301253</c:v>
                </c:pt>
                <c:pt idx="2">
                  <c:v>1.3219442607948466</c:v>
                </c:pt>
                <c:pt idx="3">
                  <c:v>1.3594391055781794</c:v>
                </c:pt>
                <c:pt idx="4">
                  <c:v>1.1960589876354197</c:v>
                </c:pt>
                <c:pt idx="5">
                  <c:v>1.2417528580105306</c:v>
                </c:pt>
                <c:pt idx="6">
                  <c:v>1.2710783186873114</c:v>
                </c:pt>
                <c:pt idx="7">
                  <c:v>1.306439676971854</c:v>
                </c:pt>
                <c:pt idx="8">
                  <c:v>1.3675145235889614</c:v>
                </c:pt>
                <c:pt idx="9">
                  <c:v>1.2698427981746931</c:v>
                </c:pt>
                <c:pt idx="10">
                  <c:v>1.1946538059585377</c:v>
                </c:pt>
                <c:pt idx="11">
                  <c:v>1.0753193200288158</c:v>
                </c:pt>
                <c:pt idx="12">
                  <c:v>1.0292492758681735</c:v>
                </c:pt>
                <c:pt idx="13">
                  <c:v>0.97749211248972723</c:v>
                </c:pt>
                <c:pt idx="14">
                  <c:v>0.94690042652371786</c:v>
                </c:pt>
                <c:pt idx="15">
                  <c:v>0.8847721294915557</c:v>
                </c:pt>
                <c:pt idx="16">
                  <c:v>1.0386631156999813</c:v>
                </c:pt>
                <c:pt idx="17">
                  <c:v>1.1483090155720661</c:v>
                </c:pt>
                <c:pt idx="18">
                  <c:v>1.2471096712223422</c:v>
                </c:pt>
                <c:pt idx="19">
                  <c:v>1.3925682914610407</c:v>
                </c:pt>
                <c:pt idx="20">
                  <c:v>1.3960578991211809</c:v>
                </c:pt>
                <c:pt idx="21">
                  <c:v>1.5098972572022797</c:v>
                </c:pt>
                <c:pt idx="22">
                  <c:v>1.6659675841443202</c:v>
                </c:pt>
                <c:pt idx="23">
                  <c:v>1.8453392790490903</c:v>
                </c:pt>
                <c:pt idx="24">
                  <c:v>2.4089127688339191</c:v>
                </c:pt>
                <c:pt idx="25">
                  <c:v>2.8487627903783288</c:v>
                </c:pt>
                <c:pt idx="26">
                  <c:v>3.176584564694735</c:v>
                </c:pt>
                <c:pt idx="27">
                  <c:v>3.5656599033566883</c:v>
                </c:pt>
                <c:pt idx="28">
                  <c:v>3.1181307356197903</c:v>
                </c:pt>
                <c:pt idx="29">
                  <c:v>2.628494035864549</c:v>
                </c:pt>
                <c:pt idx="30">
                  <c:v>2.2361931604250835</c:v>
                </c:pt>
              </c:numCache>
            </c:numRef>
          </c:val>
          <c:smooth val="0"/>
          <c:extLst>
            <c:ext xmlns:c16="http://schemas.microsoft.com/office/drawing/2014/chart" uri="{C3380CC4-5D6E-409C-BE32-E72D297353CC}">
              <c16:uniqueId val="{00000001-D2CF-42F6-A9D1-77D8333783C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max val="4"/>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6.3034907760899733E-2"/>
          <c:y val="0.84054887770887621"/>
          <c:w val="0.870920735332537"/>
          <c:h val="0.14820712774116016"/>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61144413799587E-2"/>
          <c:y val="5.8228443886856579E-2"/>
          <c:w val="0.94310906193078325"/>
          <c:h val="0.75353124999999999"/>
        </c:manualLayout>
      </c:layout>
      <c:lineChart>
        <c:grouping val="standard"/>
        <c:varyColors val="0"/>
        <c:ser>
          <c:idx val="2"/>
          <c:order val="0"/>
          <c:tx>
            <c:strRef>
              <c:f>'37.'!$B$7</c:f>
              <c:strCache>
                <c:ptCount val="1"/>
                <c:pt idx="0">
                  <c:v>Värdepappersbanker </c:v>
                </c:pt>
              </c:strCache>
            </c:strRef>
          </c:tx>
          <c:spPr>
            <a:ln w="38100" cap="sq">
              <a:solidFill>
                <a:srgbClr val="006A7D"/>
              </a:solidFill>
              <a:prstDash val="solid"/>
              <a:round/>
            </a:ln>
            <a:effectLst/>
          </c:spPr>
          <c:marker>
            <c:symbol val="none"/>
          </c:marker>
          <c:cat>
            <c:numRef>
              <c:f>'37.'!$A$8:$A$39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'37.'!$B$8:$B$39</c:f>
              <c:numCache>
                <c:formatCode>0</c:formatCode>
                <c:ptCount val="32"/>
                <c:pt idx="0">
                  <c:v>70.953092627325759</c:v>
                </c:pt>
                <c:pt idx="1">
                  <c:v>73.575650151001142</c:v>
                </c:pt>
                <c:pt idx="2">
                  <c:v>76.121015305136481</c:v>
                </c:pt>
                <c:pt idx="3">
                  <c:v>72.336476883303348</c:v>
                </c:pt>
                <c:pt idx="4">
                  <c:v>79.089644190146004</c:v>
                </c:pt>
                <c:pt idx="5">
                  <c:v>76.49816273895776</c:v>
                </c:pt>
                <c:pt idx="6">
                  <c:v>78.505404437271778</c:v>
                </c:pt>
                <c:pt idx="7">
                  <c:v>73.915741576038485</c:v>
                </c:pt>
                <c:pt idx="8">
                  <c:v>74.20345365887195</c:v>
                </c:pt>
                <c:pt idx="9">
                  <c:v>76.480405209319272</c:v>
                </c:pt>
                <c:pt idx="10">
                  <c:v>78.171595019498369</c:v>
                </c:pt>
                <c:pt idx="11">
                  <c:v>76.473344065126525</c:v>
                </c:pt>
                <c:pt idx="12">
                  <c:v>78.288132987472352</c:v>
                </c:pt>
                <c:pt idx="13">
                  <c:v>79.112942580855929</c:v>
                </c:pt>
                <c:pt idx="14">
                  <c:v>79.597265908071464</c:v>
                </c:pt>
                <c:pt idx="15">
                  <c:v>78.794068037261297</c:v>
                </c:pt>
                <c:pt idx="16">
                  <c:v>68.337681896783238</c:v>
                </c:pt>
                <c:pt idx="17">
                  <c:v>71.058327869615951</c:v>
                </c:pt>
                <c:pt idx="18">
                  <c:v>72.226582398601906</c:v>
                </c:pt>
                <c:pt idx="19">
                  <c:v>70.031983720534257</c:v>
                </c:pt>
                <c:pt idx="20">
                  <c:v>58.789695047027799</c:v>
                </c:pt>
                <c:pt idx="21">
                  <c:v>58.631798669123093</c:v>
                </c:pt>
                <c:pt idx="22">
                  <c:v>57.830617194261791</c:v>
                </c:pt>
                <c:pt idx="23">
                  <c:v>56.27389894478474</c:v>
                </c:pt>
                <c:pt idx="24">
                  <c:v>41.71561880552904</c:v>
                </c:pt>
                <c:pt idx="25">
                  <c:v>45.767425007442846</c:v>
                </c:pt>
                <c:pt idx="26">
                  <c:v>46.938913498199113</c:v>
                </c:pt>
                <c:pt idx="27">
                  <c:v>45.049111071399651</c:v>
                </c:pt>
                <c:pt idx="28">
                  <c:v>53.072477539928933</c:v>
                </c:pt>
                <c:pt idx="29">
                  <c:v>60.373135602863982</c:v>
                </c:pt>
                <c:pt idx="30">
                  <c:v>59.166530966651976</c:v>
                </c:pt>
                <c:pt idx="31">
                  <c:v>55.89415034127888</c:v>
                </c:pt>
              </c:numCache>
            </c:numRef>
          </c:val>
          <c:smooth val="0"/>
          <c:extLst>
            <c:ext xmlns:c16="http://schemas.microsoft.com/office/drawing/2014/chart" uri="{C3380CC4-5D6E-409C-BE32-E72D297353CC}">
              <c16:uniqueId val="{00000000-0DED-464B-82D6-977361FF0853}"/>
            </c:ext>
          </c:extLst>
        </c:ser>
        <c:ser>
          <c:idx val="0"/>
          <c:order val="1"/>
          <c:tx>
            <c:strRef>
              <c:f>'37.'!$C$7</c:f>
              <c:strCache>
                <c:ptCount val="1"/>
                <c:pt idx="0">
                  <c:v>Glidande medelvärde</c:v>
                </c:pt>
              </c:strCache>
            </c:strRef>
          </c:tx>
          <c:spPr>
            <a:ln w="28575" cap="rnd">
              <a:solidFill>
                <a:srgbClr val="006A7D"/>
              </a:solidFill>
              <a:prstDash val="dash"/>
              <a:round/>
            </a:ln>
            <a:effectLst/>
          </c:spPr>
          <c:marker>
            <c:symbol val="none"/>
          </c:marker>
          <c:cat>
            <c:numRef>
              <c:f>'37.'!$A$8:$A$39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'37.'!$C$8:$C$39</c:f>
              <c:numCache>
                <c:formatCode>0</c:formatCode>
                <c:ptCount val="32"/>
                <c:pt idx="0">
                  <c:v>67.916424972524482</c:v>
                </c:pt>
                <c:pt idx="1">
                  <c:v>69.270893039001464</c:v>
                </c:pt>
                <c:pt idx="2">
                  <c:v>70.507632368464883</c:v>
                </c:pt>
                <c:pt idx="3">
                  <c:v>73.246558741691686</c:v>
                </c:pt>
                <c:pt idx="4">
                  <c:v>75.28069663239674</c:v>
                </c:pt>
                <c:pt idx="5">
                  <c:v>76.011324779385902</c:v>
                </c:pt>
                <c:pt idx="6">
                  <c:v>76.607422062419715</c:v>
                </c:pt>
                <c:pt idx="7">
                  <c:v>77.0022382356035</c:v>
                </c:pt>
                <c:pt idx="8">
                  <c:v>75.780690602785</c:v>
                </c:pt>
                <c:pt idx="9">
                  <c:v>75.776251220375372</c:v>
                </c:pt>
                <c:pt idx="10">
                  <c:v>75.692798865932019</c:v>
                </c:pt>
                <c:pt idx="11">
                  <c:v>76.332199488204026</c:v>
                </c:pt>
                <c:pt idx="12">
                  <c:v>77.353369320354133</c:v>
                </c:pt>
                <c:pt idx="13">
                  <c:v>78.011503663238301</c:v>
                </c:pt>
                <c:pt idx="14">
                  <c:v>78.367921385381564</c:v>
                </c:pt>
                <c:pt idx="15">
                  <c:v>78.948102378415257</c:v>
                </c:pt>
                <c:pt idx="16">
                  <c:v>76.460489605742978</c:v>
                </c:pt>
                <c:pt idx="17">
                  <c:v>74.44683592793298</c:v>
                </c:pt>
                <c:pt idx="18">
                  <c:v>72.604165050565598</c:v>
                </c:pt>
                <c:pt idx="19">
                  <c:v>70.413643971383834</c:v>
                </c:pt>
                <c:pt idx="20">
                  <c:v>68.026647258944976</c:v>
                </c:pt>
                <c:pt idx="21">
                  <c:v>64.920014958821767</c:v>
                </c:pt>
                <c:pt idx="22">
                  <c:v>61.321023657736731</c:v>
                </c:pt>
                <c:pt idx="23">
                  <c:v>57.881502463799357</c:v>
                </c:pt>
                <c:pt idx="24">
                  <c:v>53.612983403424664</c:v>
                </c:pt>
                <c:pt idx="25">
                  <c:v>50.396889988004602</c:v>
                </c:pt>
                <c:pt idx="26">
                  <c:v>47.673964063988933</c:v>
                </c:pt>
                <c:pt idx="27">
                  <c:v>44.867767095642662</c:v>
                </c:pt>
                <c:pt idx="28">
                  <c:v>47.706981779242632</c:v>
                </c:pt>
                <c:pt idx="29">
                  <c:v>51.358409428097922</c:v>
                </c:pt>
                <c:pt idx="30">
                  <c:v>54.415313795211134</c:v>
                </c:pt>
                <c:pt idx="31">
                  <c:v>57.126573612680943</c:v>
                </c:pt>
              </c:numCache>
            </c:numRef>
          </c:val>
          <c:smooth val="0"/>
          <c:extLst>
            <c:ext xmlns:c16="http://schemas.microsoft.com/office/drawing/2014/chart" uri="{C3380CC4-5D6E-409C-BE32-E72D297353CC}">
              <c16:uniqueId val="{00000000-9E64-4E77-A571-D4C375F1DED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3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
      </c:valAx>
      <c:spPr>
        <a:noFill/>
        <a:ln>
          <a:solidFill>
            <a:srgbClr val="A4A4A4"/>
          </a:solidFill>
        </a:ln>
        <a:effectLst/>
      </c:spPr>
    </c:plotArea>
    <c:legend>
      <c:legendPos val="b"/>
      <c:layout>
        <c:manualLayout>
          <c:xMode val="edge"/>
          <c:yMode val="edge"/>
          <c:x val="3.4577861536797443E-3"/>
          <c:y val="0.87751314945594105"/>
          <c:w val="0.96456336933691589"/>
          <c:h val="0.1224868505440588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28578048179999E-2"/>
          <c:y val="5.4051356315901827E-2"/>
          <c:w val="0.94310906193078325"/>
          <c:h val="0.75353124999999999"/>
        </c:manualLayout>
      </c:layout>
      <c:lineChart>
        <c:grouping val="standard"/>
        <c:varyColors val="0"/>
        <c:ser>
          <c:idx val="4"/>
          <c:order val="0"/>
          <c:tx>
            <c:strRef>
              <c:f>'38.'!$B$7</c:f>
              <c:strCache>
                <c:ptCount val="1"/>
                <c:pt idx="0">
                  <c:v>Totalt</c:v>
                </c:pt>
              </c:strCache>
            </c:strRef>
          </c:tx>
          <c:spPr>
            <a:ln w="38100" cap="sq">
              <a:solidFill>
                <a:srgbClr val="006A7D"/>
              </a:solidFill>
              <a:prstDash val="solid"/>
              <a:round/>
            </a:ln>
            <a:effectLst/>
          </c:spPr>
          <c:marker>
            <c:symbol val="none"/>
          </c:marker>
          <c:cat>
            <c:numRef>
              <c:f>'38.'!$A$8:$A$39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'38.'!$B$8:$B$39</c:f>
              <c:numCache>
                <c:formatCode>#,##0</c:formatCode>
                <c:ptCount val="32"/>
                <c:pt idx="0">
                  <c:v>11.952454392496501</c:v>
                </c:pt>
                <c:pt idx="1">
                  <c:v>12.164810809986703</c:v>
                </c:pt>
                <c:pt idx="2">
                  <c:v>13.092032102282701</c:v>
                </c:pt>
                <c:pt idx="3">
                  <c:v>12.734594394594801</c:v>
                </c:pt>
                <c:pt idx="4">
                  <c:v>13.582573092741001</c:v>
                </c:pt>
                <c:pt idx="5">
                  <c:v>14.285285427114101</c:v>
                </c:pt>
                <c:pt idx="6">
                  <c:v>15.773325150584601</c:v>
                </c:pt>
                <c:pt idx="7">
                  <c:v>16.136036095843803</c:v>
                </c:pt>
                <c:pt idx="8">
                  <c:v>18.337227818334899</c:v>
                </c:pt>
                <c:pt idx="9">
                  <c:v>18.849584671065102</c:v>
                </c:pt>
                <c:pt idx="10">
                  <c:v>19.508726634053698</c:v>
                </c:pt>
                <c:pt idx="11">
                  <c:v>19.376341317077991</c:v>
                </c:pt>
                <c:pt idx="12">
                  <c:v>21.545968906789202</c:v>
                </c:pt>
                <c:pt idx="13">
                  <c:v>22.609538072069697</c:v>
                </c:pt>
                <c:pt idx="14">
                  <c:v>23.3176775546277</c:v>
                </c:pt>
                <c:pt idx="15">
                  <c:v>23.158794759766099</c:v>
                </c:pt>
                <c:pt idx="16">
                  <c:v>24.737001864349899</c:v>
                </c:pt>
                <c:pt idx="17">
                  <c:v>25.197292316849101</c:v>
                </c:pt>
                <c:pt idx="18">
                  <c:v>26.611393209286504</c:v>
                </c:pt>
                <c:pt idx="19">
                  <c:v>27.6299009905593</c:v>
                </c:pt>
                <c:pt idx="20">
                  <c:v>28.908520665677798</c:v>
                </c:pt>
                <c:pt idx="21">
                  <c:v>31.527279326529595</c:v>
                </c:pt>
                <c:pt idx="22">
                  <c:v>34.069421496149694</c:v>
                </c:pt>
                <c:pt idx="23">
                  <c:v>34.4324703369197</c:v>
                </c:pt>
                <c:pt idx="24">
                  <c:v>37.794229401339805</c:v>
                </c:pt>
                <c:pt idx="25">
                  <c:v>47.054742260039589</c:v>
                </c:pt>
                <c:pt idx="26">
                  <c:v>48.897136157479402</c:v>
                </c:pt>
                <c:pt idx="27">
                  <c:v>49.387972828899009</c:v>
                </c:pt>
                <c:pt idx="28">
                  <c:v>52.454506655076898</c:v>
                </c:pt>
                <c:pt idx="29">
                  <c:v>52.742097053314104</c:v>
                </c:pt>
                <c:pt idx="30" formatCode="0">
                  <c:v>51.470409380257998</c:v>
                </c:pt>
                <c:pt idx="31" formatCode="0">
                  <c:v>47.808407969977999</c:v>
                </c:pt>
              </c:numCache>
            </c:numRef>
          </c:val>
          <c:smooth val="0"/>
          <c:extLst xmlns:c15="http://schemas.microsoft.com/office/drawing/2012/chart">
            <c:ext xmlns:c16="http://schemas.microsoft.com/office/drawing/2014/chart" uri="{C3380CC4-5D6E-409C-BE32-E72D297353CC}">
              <c16:uniqueId val="{00000000-DF66-448C-A009-23DA36E4254E}"/>
            </c:ext>
          </c:extLst>
        </c:ser>
        <c:ser>
          <c:idx val="5"/>
          <c:order val="1"/>
          <c:tx>
            <c:strRef>
              <c:f>'38.'!$C$7</c:f>
              <c:strCache>
                <c:ptCount val="1"/>
                <c:pt idx="0">
                  <c:v>Hushåll</c:v>
                </c:pt>
              </c:strCache>
            </c:strRef>
          </c:tx>
          <c:spPr>
            <a:ln w="38100" cap="sq">
              <a:solidFill>
                <a:srgbClr val="FFFF00"/>
              </a:solidFill>
              <a:prstDash val="solid"/>
              <a:round/>
            </a:ln>
            <a:effectLst>
              <a:outerShdw blurRad="50800" dist="50800" dir="5400000" algn="ctr" rotWithShape="0">
                <a:sysClr val="window" lastClr="FFFFFF"/>
              </a:outerShdw>
            </a:effectLst>
          </c:spPr>
          <c:marker>
            <c:symbol val="none"/>
          </c:marker>
          <c:cat>
            <c:numRef>
              <c:f>'38.'!$A$8:$A$39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'38.'!$C$8:$C$39</c:f>
              <c:numCache>
                <c:formatCode>#,##0</c:formatCode>
                <c:ptCount val="32"/>
                <c:pt idx="0">
                  <c:v>10.8191805584965</c:v>
                </c:pt>
                <c:pt idx="1">
                  <c:v>10.989623369986802</c:v>
                </c:pt>
                <c:pt idx="2">
                  <c:v>11.615869238760901</c:v>
                </c:pt>
                <c:pt idx="3">
                  <c:v>11.123834754120601</c:v>
                </c:pt>
                <c:pt idx="4">
                  <c:v>11.933951194881001</c:v>
                </c:pt>
                <c:pt idx="5">
                  <c:v>12.689431839114102</c:v>
                </c:pt>
                <c:pt idx="6">
                  <c:v>14.2515794829848</c:v>
                </c:pt>
                <c:pt idx="7">
                  <c:v>14.503819155116402</c:v>
                </c:pt>
                <c:pt idx="8">
                  <c:v>16.482904194271402</c:v>
                </c:pt>
                <c:pt idx="9">
                  <c:v>17.053442349625399</c:v>
                </c:pt>
                <c:pt idx="10">
                  <c:v>17.782606901723899</c:v>
                </c:pt>
                <c:pt idx="11">
                  <c:v>17.908760620908197</c:v>
                </c:pt>
                <c:pt idx="12">
                  <c:v>19.865247770389402</c:v>
                </c:pt>
                <c:pt idx="13">
                  <c:v>20.829043137699799</c:v>
                </c:pt>
                <c:pt idx="14">
                  <c:v>21.563625092337698</c:v>
                </c:pt>
                <c:pt idx="15">
                  <c:v>21.408282833086098</c:v>
                </c:pt>
                <c:pt idx="16">
                  <c:v>22.776137659249901</c:v>
                </c:pt>
                <c:pt idx="17">
                  <c:v>23.198654764039404</c:v>
                </c:pt>
                <c:pt idx="18">
                  <c:v>24.454743534346704</c:v>
                </c:pt>
                <c:pt idx="19">
                  <c:v>25.218385904149503</c:v>
                </c:pt>
                <c:pt idx="20">
                  <c:v>26.499949494787799</c:v>
                </c:pt>
                <c:pt idx="21">
                  <c:v>28.841588399619699</c:v>
                </c:pt>
                <c:pt idx="22">
                  <c:v>31.171139332209897</c:v>
                </c:pt>
                <c:pt idx="23">
                  <c:v>31.575212618849999</c:v>
                </c:pt>
                <c:pt idx="24">
                  <c:v>34.393310294399903</c:v>
                </c:pt>
                <c:pt idx="25">
                  <c:v>41.392458353879888</c:v>
                </c:pt>
                <c:pt idx="26">
                  <c:v>43.418737426409798</c:v>
                </c:pt>
                <c:pt idx="27">
                  <c:v>44.155835247550506</c:v>
                </c:pt>
                <c:pt idx="28">
                  <c:v>46.832951167770403</c:v>
                </c:pt>
                <c:pt idx="29">
                  <c:v>46.8778079809085</c:v>
                </c:pt>
                <c:pt idx="30" formatCode="0">
                  <c:v>45.712440711959395</c:v>
                </c:pt>
                <c:pt idx="31" formatCode="0">
                  <c:v>43.504205337837796</c:v>
                </c:pt>
              </c:numCache>
            </c:numRef>
          </c:val>
          <c:smooth val="0"/>
          <c:extLst xmlns:c15="http://schemas.microsoft.com/office/drawing/2012/chart">
            <c:ext xmlns:c16="http://schemas.microsoft.com/office/drawing/2014/chart" uri="{C3380CC4-5D6E-409C-BE32-E72D297353CC}">
              <c16:uniqueId val="{00000001-DF66-448C-A009-23DA36E4254E}"/>
            </c:ext>
          </c:extLst>
        </c:ser>
        <c:ser>
          <c:idx val="6"/>
          <c:order val="2"/>
          <c:tx>
            <c:strRef>
              <c:f>'38.'!$D$7</c:f>
              <c:strCache>
                <c:ptCount val="1"/>
                <c:pt idx="0">
                  <c:v>Företag</c:v>
                </c:pt>
              </c:strCache>
            </c:strRef>
          </c:tx>
          <c:spPr>
            <a:ln w="38100" cap="rnd">
              <a:solidFill>
                <a:srgbClr val="753577"/>
              </a:solidFill>
              <a:prstDash val="solid"/>
              <a:round/>
            </a:ln>
            <a:effectLst/>
          </c:spPr>
          <c:marker>
            <c:symbol val="none"/>
          </c:marker>
          <c:dPt>
            <c:idx val="21"/>
            <c:marker>
              <c:symbol val="none"/>
            </c:marker>
            <c:bubble3D val="0"/>
            <c:spPr>
              <a:ln w="38100" cap="rnd">
                <a:solidFill>
                  <a:srgbClr val="753577"/>
                </a:solidFill>
                <a:round/>
              </a:ln>
              <a:effectLst/>
            </c:spPr>
            <c:extLst>
              <c:ext xmlns:c16="http://schemas.microsoft.com/office/drawing/2014/chart" uri="{C3380CC4-5D6E-409C-BE32-E72D297353CC}">
                <c16:uniqueId val="{00000001-A411-4979-A987-F7DA71C7D07A}"/>
              </c:ext>
            </c:extLst>
          </c:dPt>
          <c:cat>
            <c:numRef>
              <c:f>'38.'!$A$8:$A$39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'38.'!$D$8:$D$39</c:f>
              <c:numCache>
                <c:formatCode>#,##0</c:formatCode>
                <c:ptCount val="32"/>
                <c:pt idx="0">
                  <c:v>1.1332738339999999</c:v>
                </c:pt>
                <c:pt idx="1">
                  <c:v>1.1751874399998998</c:v>
                </c:pt>
                <c:pt idx="2">
                  <c:v>1.4761628635218</c:v>
                </c:pt>
                <c:pt idx="3">
                  <c:v>1.6107596404741999</c:v>
                </c:pt>
                <c:pt idx="4">
                  <c:v>1.6486218978600002</c:v>
                </c:pt>
                <c:pt idx="5">
                  <c:v>1.595853588</c:v>
                </c:pt>
                <c:pt idx="6">
                  <c:v>1.5217456675998</c:v>
                </c:pt>
                <c:pt idx="7">
                  <c:v>1.6322169407274001</c:v>
                </c:pt>
                <c:pt idx="8">
                  <c:v>1.8543236240634999</c:v>
                </c:pt>
                <c:pt idx="9">
                  <c:v>1.7961423214397001</c:v>
                </c:pt>
                <c:pt idx="10">
                  <c:v>1.7261197323298001</c:v>
                </c:pt>
                <c:pt idx="11">
                  <c:v>1.4675806961698001</c:v>
                </c:pt>
                <c:pt idx="12">
                  <c:v>1.6807211363997998</c:v>
                </c:pt>
                <c:pt idx="13">
                  <c:v>1.7804949343698999</c:v>
                </c:pt>
                <c:pt idx="14">
                  <c:v>1.75405246229</c:v>
                </c:pt>
                <c:pt idx="15">
                  <c:v>1.75051192668</c:v>
                </c:pt>
                <c:pt idx="16">
                  <c:v>1.9608642050999998</c:v>
                </c:pt>
                <c:pt idx="17">
                  <c:v>1.9986375528097</c:v>
                </c:pt>
                <c:pt idx="18">
                  <c:v>2.1566496749398003</c:v>
                </c:pt>
                <c:pt idx="19">
                  <c:v>2.4115150864097998</c:v>
                </c:pt>
                <c:pt idx="20">
                  <c:v>2.4085711708900002</c:v>
                </c:pt>
                <c:pt idx="21">
                  <c:v>2.6856909269098996</c:v>
                </c:pt>
                <c:pt idx="22">
                  <c:v>2.8982821639398004</c:v>
                </c:pt>
                <c:pt idx="23">
                  <c:v>2.8572577180697003</c:v>
                </c:pt>
                <c:pt idx="24">
                  <c:v>3.4009191069399001</c:v>
                </c:pt>
                <c:pt idx="25">
                  <c:v>5.6622839061597006</c:v>
                </c:pt>
                <c:pt idx="26">
                  <c:v>5.4783987310695998</c:v>
                </c:pt>
                <c:pt idx="27">
                  <c:v>5.2321375813484998</c:v>
                </c:pt>
                <c:pt idx="28">
                  <c:v>5.6215554873065008</c:v>
                </c:pt>
                <c:pt idx="29">
                  <c:v>5.8642890724056009</c:v>
                </c:pt>
                <c:pt idx="30" formatCode="0">
                  <c:v>5.7579686682986004</c:v>
                </c:pt>
                <c:pt idx="31" formatCode="0">
                  <c:v>4.3042026321401998</c:v>
                </c:pt>
              </c:numCache>
            </c:numRef>
          </c:val>
          <c:smooth val="0"/>
          <c:extLst xmlns:c15="http://schemas.microsoft.com/office/drawing/2012/chart">
            <c:ext xmlns:c16="http://schemas.microsoft.com/office/drawing/2014/chart" uri="{C3380CC4-5D6E-409C-BE32-E72D297353CC}">
              <c16:uniqueId val="{00000002-DF66-448C-A009-23DA36E4254E}"/>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000000"/>
          </a:solidFill>
        </a:ln>
        <a:effectLst/>
      </c:spPr>
    </c:plotArea>
    <c:legend>
      <c:legendPos val="b"/>
      <c:layout>
        <c:manualLayout>
          <c:xMode val="edge"/>
          <c:yMode val="edge"/>
          <c:x val="0.12425359333201441"/>
          <c:y val="0.88563849702441932"/>
          <c:w val="0.75149277580522778"/>
          <c:h val="6.9738243366473621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5353123954299939"/>
        </c:manualLayout>
      </c:layout>
      <c:lineChart>
        <c:grouping val="standard"/>
        <c:varyColors val="0"/>
        <c:ser>
          <c:idx val="0"/>
          <c:order val="0"/>
          <c:tx>
            <c:strRef>
              <c:f>'39.'!$B$7</c:f>
              <c:strCache>
                <c:ptCount val="1"/>
                <c:pt idx="0">
                  <c:v>Avkastning på eget kapital</c:v>
                </c:pt>
              </c:strCache>
            </c:strRef>
          </c:tx>
          <c:spPr>
            <a:ln w="38100" cap="sq">
              <a:solidFill>
                <a:srgbClr val="006A7D"/>
              </a:solidFill>
              <a:prstDash val="solid"/>
              <a:round/>
            </a:ln>
            <a:effectLst/>
          </c:spPr>
          <c:marker>
            <c:symbol val="none"/>
          </c:marker>
          <c:cat>
            <c:numRef>
              <c:f>'39.'!$A$8:$A$39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'39.'!$B$8:$B$39</c:f>
              <c:numCache>
                <c:formatCode>0</c:formatCode>
                <c:ptCount val="32"/>
                <c:pt idx="0">
                  <c:v>28.454185559280049</c:v>
                </c:pt>
                <c:pt idx="1">
                  <c:v>21.184304346870224</c:v>
                </c:pt>
                <c:pt idx="2">
                  <c:v>19.452148951905773</c:v>
                </c:pt>
                <c:pt idx="3">
                  <c:v>6.7729562812658237</c:v>
                </c:pt>
                <c:pt idx="4">
                  <c:v>31.469940771676974</c:v>
                </c:pt>
                <c:pt idx="5">
                  <c:v>15.873101730609571</c:v>
                </c:pt>
                <c:pt idx="6">
                  <c:v>15.488795017509618</c:v>
                </c:pt>
                <c:pt idx="7">
                  <c:v>2.6635408945175656</c:v>
                </c:pt>
                <c:pt idx="8">
                  <c:v>35.637457117842622</c:v>
                </c:pt>
                <c:pt idx="9">
                  <c:v>18.092373450151534</c:v>
                </c:pt>
                <c:pt idx="10">
                  <c:v>17.352734094196869</c:v>
                </c:pt>
                <c:pt idx="11">
                  <c:v>10.872175483458447</c:v>
                </c:pt>
                <c:pt idx="12">
                  <c:v>30.276046125664745</c:v>
                </c:pt>
                <c:pt idx="13">
                  <c:v>15.967493988417056</c:v>
                </c:pt>
                <c:pt idx="14">
                  <c:v>15.113055816123053</c:v>
                </c:pt>
                <c:pt idx="15">
                  <c:v>4.5844118565971756</c:v>
                </c:pt>
                <c:pt idx="16">
                  <c:v>24.596137546368134</c:v>
                </c:pt>
                <c:pt idx="17">
                  <c:v>9.9663279429633214</c:v>
                </c:pt>
                <c:pt idx="18">
                  <c:v>12.920286088584609</c:v>
                </c:pt>
                <c:pt idx="19">
                  <c:v>3.2943068128553521</c:v>
                </c:pt>
                <c:pt idx="20">
                  <c:v>23.006636764765702</c:v>
                </c:pt>
                <c:pt idx="21">
                  <c:v>15.582804301005298</c:v>
                </c:pt>
                <c:pt idx="22">
                  <c:v>14.825000592518139</c:v>
                </c:pt>
                <c:pt idx="23">
                  <c:v>2.5356509083538663</c:v>
                </c:pt>
                <c:pt idx="24">
                  <c:v>22.272002822362946</c:v>
                </c:pt>
                <c:pt idx="25">
                  <c:v>17.536823324044409</c:v>
                </c:pt>
                <c:pt idx="26">
                  <c:v>16.898216160418777</c:v>
                </c:pt>
                <c:pt idx="27">
                  <c:v>10.110677481524373</c:v>
                </c:pt>
                <c:pt idx="28">
                  <c:v>27.127221403889344</c:v>
                </c:pt>
                <c:pt idx="29">
                  <c:v>17.588713407030703</c:v>
                </c:pt>
                <c:pt idx="30">
                  <c:v>17.121785839576642</c:v>
                </c:pt>
                <c:pt idx="31">
                  <c:v>18.136392204627878</c:v>
                </c:pt>
              </c:numCache>
            </c:numRef>
          </c:val>
          <c:smooth val="0"/>
          <c:extLst>
            <c:ext xmlns:c16="http://schemas.microsoft.com/office/drawing/2014/chart" uri="{C3380CC4-5D6E-409C-BE32-E72D297353CC}">
              <c16:uniqueId val="{00000000-04A7-4F16-82E8-181B094422E5}"/>
            </c:ext>
          </c:extLst>
        </c:ser>
        <c:ser>
          <c:idx val="1"/>
          <c:order val="1"/>
          <c:tx>
            <c:strRef>
              <c:f>'39.'!$C$7</c:f>
              <c:strCache>
                <c:ptCount val="1"/>
                <c:pt idx="0">
                  <c:v>Avkastning på eget kapital, glidande medelvärde</c:v>
                </c:pt>
              </c:strCache>
            </c:strRef>
          </c:tx>
          <c:spPr>
            <a:ln w="38100" cap="rnd">
              <a:solidFill>
                <a:srgbClr val="006A7D"/>
              </a:solidFill>
              <a:prstDash val="dash"/>
              <a:round/>
            </a:ln>
            <a:effectLst/>
          </c:spPr>
          <c:marker>
            <c:symbol val="none"/>
          </c:marker>
          <c:cat>
            <c:numRef>
              <c:f>'39.'!$A$8:$A$39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'39.'!$C$8:$C$39</c:f>
              <c:numCache>
                <c:formatCode>0</c:formatCode>
                <c:ptCount val="32"/>
                <c:pt idx="0">
                  <c:v>28.454185559280049</c:v>
                </c:pt>
                <c:pt idx="1">
                  <c:v>24.819244953075135</c:v>
                </c:pt>
                <c:pt idx="2">
                  <c:v>23.030212952685346</c:v>
                </c:pt>
                <c:pt idx="3">
                  <c:v>18.965898784830465</c:v>
                </c:pt>
                <c:pt idx="4">
                  <c:v>19.7198375879297</c:v>
                </c:pt>
                <c:pt idx="5">
                  <c:v>18.392036933864535</c:v>
                </c:pt>
                <c:pt idx="6">
                  <c:v>17.401198450265497</c:v>
                </c:pt>
                <c:pt idx="7">
                  <c:v>16.37384460357843</c:v>
                </c:pt>
                <c:pt idx="8">
                  <c:v>17.415723690119844</c:v>
                </c:pt>
                <c:pt idx="9">
                  <c:v>17.970541620005335</c:v>
                </c:pt>
                <c:pt idx="10">
                  <c:v>18.436526389177146</c:v>
                </c:pt>
                <c:pt idx="11">
                  <c:v>20.48868503641237</c:v>
                </c:pt>
                <c:pt idx="12">
                  <c:v>19.1483322883679</c:v>
                </c:pt>
                <c:pt idx="13">
                  <c:v>18.61711242293428</c:v>
                </c:pt>
                <c:pt idx="14">
                  <c:v>18.057192853415824</c:v>
                </c:pt>
                <c:pt idx="15">
                  <c:v>16.485251946700508</c:v>
                </c:pt>
                <c:pt idx="16">
                  <c:v>15.065274801876354</c:v>
                </c:pt>
                <c:pt idx="17">
                  <c:v>13.56498329051292</c:v>
                </c:pt>
                <c:pt idx="18">
                  <c:v>13.01679085862831</c:v>
                </c:pt>
                <c:pt idx="19">
                  <c:v>12.694264597692856</c:v>
                </c:pt>
                <c:pt idx="20">
                  <c:v>12.296889402292246</c:v>
                </c:pt>
                <c:pt idx="21">
                  <c:v>13.701008491802739</c:v>
                </c:pt>
                <c:pt idx="22">
                  <c:v>14.177187117786122</c:v>
                </c:pt>
                <c:pt idx="23">
                  <c:v>13.98752314166075</c:v>
                </c:pt>
                <c:pt idx="24">
                  <c:v>13.803864656060064</c:v>
                </c:pt>
                <c:pt idx="25">
                  <c:v>14.292369411819841</c:v>
                </c:pt>
                <c:pt idx="26">
                  <c:v>14.810673303794999</c:v>
                </c:pt>
                <c:pt idx="27">
                  <c:v>16.704429947087625</c:v>
                </c:pt>
                <c:pt idx="28">
                  <c:v>17.918234592469226</c:v>
                </c:pt>
                <c:pt idx="29">
                  <c:v>17.931207113215798</c:v>
                </c:pt>
                <c:pt idx="30">
                  <c:v>17.987099533005264</c:v>
                </c:pt>
                <c:pt idx="31">
                  <c:v>19.993528213781143</c:v>
                </c:pt>
              </c:numCache>
            </c:numRef>
          </c:val>
          <c:smooth val="0"/>
          <c:extLst>
            <c:ext xmlns:c16="http://schemas.microsoft.com/office/drawing/2014/chart" uri="{C3380CC4-5D6E-409C-BE32-E72D297353CC}">
              <c16:uniqueId val="{00000001-04A7-4F16-82E8-181B094422E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'4.'!$B$7</c:f>
              <c:strCache>
                <c:ptCount val="1"/>
                <c:pt idx="0">
                  <c:v>Total</c:v>
                </c:pt>
              </c:strCache>
            </c:strRef>
          </c:tx>
          <c:spPr>
            <a:ln w="38100" cap="sq">
              <a:solidFill>
                <a:srgbClr val="006A7D"/>
              </a:solidFill>
              <a:prstDash val="solid"/>
              <a:round/>
            </a:ln>
            <a:effectLst/>
          </c:spPr>
          <c:marker>
            <c:symbol val="none"/>
          </c:marker>
          <c:cat>
            <c:numRef>
              <c:f>'4.'!$A$8:$A$35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'4.'!$B$8:$B$35</c:f>
              <c:numCache>
                <c:formatCode>0.0</c:formatCode>
                <c:ptCount val="28"/>
                <c:pt idx="0">
                  <c:v>5.6186980287347144</c:v>
                </c:pt>
                <c:pt idx="1">
                  <c:v>7.4091955584043134</c:v>
                </c:pt>
                <c:pt idx="2">
                  <c:v>8.2427754029614562</c:v>
                </c:pt>
                <c:pt idx="3">
                  <c:v>7.4678308171711949</c:v>
                </c:pt>
                <c:pt idx="4">
                  <c:v>7.2751385229092635</c:v>
                </c:pt>
                <c:pt idx="5">
                  <c:v>5.7142132005275181</c:v>
                </c:pt>
                <c:pt idx="6">
                  <c:v>4.9051329694512757</c:v>
                </c:pt>
                <c:pt idx="7">
                  <c:v>5.4238090656558047</c:v>
                </c:pt>
                <c:pt idx="8">
                  <c:v>7.3270777165868495</c:v>
                </c:pt>
                <c:pt idx="9">
                  <c:v>8.9394945810035829</c:v>
                </c:pt>
                <c:pt idx="10">
                  <c:v>8.4855238858523752</c:v>
                </c:pt>
                <c:pt idx="11">
                  <c:v>7.9253494320180362</c:v>
                </c:pt>
                <c:pt idx="12">
                  <c:v>7.2378040078532324</c:v>
                </c:pt>
                <c:pt idx="13">
                  <c:v>6.0715262640286261</c:v>
                </c:pt>
                <c:pt idx="14">
                  <c:v>6.0733196337825257</c:v>
                </c:pt>
                <c:pt idx="15">
                  <c:v>5.4840049417660852</c:v>
                </c:pt>
                <c:pt idx="16">
                  <c:v>5.1926640490183029</c:v>
                </c:pt>
                <c:pt idx="17">
                  <c:v>2.7946912350560904</c:v>
                </c:pt>
                <c:pt idx="18">
                  <c:v>2.0538295128742723</c:v>
                </c:pt>
                <c:pt idx="19">
                  <c:v>1.5437370685043694</c:v>
                </c:pt>
                <c:pt idx="20">
                  <c:v>1.344056003548233</c:v>
                </c:pt>
                <c:pt idx="21">
                  <c:v>2.640208587881343</c:v>
                </c:pt>
                <c:pt idx="22">
                  <c:v>3.9560696149384178</c:v>
                </c:pt>
                <c:pt idx="23">
                  <c:v>3.9993611839514775</c:v>
                </c:pt>
                <c:pt idx="24">
                  <c:v>4.9385714580828743</c:v>
                </c:pt>
                <c:pt idx="25">
                  <c:v>6.4180278264845292</c:v>
                </c:pt>
                <c:pt idx="26">
                  <c:v>4.2614005111673681</c:v>
                </c:pt>
                <c:pt idx="27">
                  <c:v>5.7707887826801141</c:v>
                </c:pt>
              </c:numCache>
            </c:numRef>
          </c:val>
          <c:smooth val="0"/>
          <c:extLst>
            <c:ext xmlns:c16="http://schemas.microsoft.com/office/drawing/2014/chart" uri="{C3380CC4-5D6E-409C-BE32-E72D297353CC}">
              <c16:uniqueId val="{00000000-F3CF-463B-94A1-5053264C4351}"/>
            </c:ext>
          </c:extLst>
        </c:ser>
        <c:ser>
          <c:idx val="2"/>
          <c:order val="1"/>
          <c:tx>
            <c:strRef>
              <c:f>'4.'!$C$7</c:f>
              <c:strCache>
                <c:ptCount val="1"/>
                <c:pt idx="0">
                  <c:v>Hushåll - Bolån</c:v>
                </c:pt>
              </c:strCache>
            </c:strRef>
          </c:tx>
          <c:spPr>
            <a:ln w="28575" cap="rnd">
              <a:solidFill>
                <a:schemeClr val="accent3"/>
              </a:solidFill>
              <a:round/>
            </a:ln>
            <a:effectLst/>
          </c:spPr>
          <c:marker>
            <c:symbol val="none"/>
          </c:marker>
          <c:cat>
            <c:numRef>
              <c:f>'4.'!$A$8:$A$35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'4.'!$C$8:$C$35</c:f>
              <c:numCache>
                <c:formatCode>0.0</c:formatCode>
                <c:ptCount val="28"/>
                <c:pt idx="0">
                  <c:v>9.1343161132986683</c:v>
                </c:pt>
                <c:pt idx="1">
                  <c:v>9.3561542492244456</c:v>
                </c:pt>
                <c:pt idx="2">
                  <c:v>8.6149867950779502</c:v>
                </c:pt>
                <c:pt idx="3">
                  <c:v>8.1937499370176923</c:v>
                </c:pt>
                <c:pt idx="4">
                  <c:v>6.7832489432923415</c:v>
                </c:pt>
                <c:pt idx="5">
                  <c:v>5.9385011041899194</c:v>
                </c:pt>
                <c:pt idx="6">
                  <c:v>5.8461124603958137</c:v>
                </c:pt>
                <c:pt idx="7">
                  <c:v>7.7509092385610101</c:v>
                </c:pt>
                <c:pt idx="8">
                  <c:v>10.029921616841353</c:v>
                </c:pt>
                <c:pt idx="9">
                  <c:v>9.7552315280522883</c:v>
                </c:pt>
                <c:pt idx="10">
                  <c:v>8.9761112047145986</c:v>
                </c:pt>
                <c:pt idx="11">
                  <c:v>6.7711424658812636</c:v>
                </c:pt>
                <c:pt idx="12">
                  <c:v>5.7112992285187181</c:v>
                </c:pt>
                <c:pt idx="13">
                  <c:v>5.4757925609485447</c:v>
                </c:pt>
                <c:pt idx="14">
                  <c:v>5.7209677673415671</c:v>
                </c:pt>
                <c:pt idx="15">
                  <c:v>5.908622628478688</c:v>
                </c:pt>
                <c:pt idx="16">
                  <c:v>5.9868707960753387</c:v>
                </c:pt>
                <c:pt idx="17">
                  <c:v>5.0917679540103622</c:v>
                </c:pt>
                <c:pt idx="18">
                  <c:v>4.9287113365257484</c:v>
                </c:pt>
                <c:pt idx="19">
                  <c:v>4.5261309026593199</c:v>
                </c:pt>
                <c:pt idx="20">
                  <c:v>4.9223167103120913</c:v>
                </c:pt>
                <c:pt idx="21">
                  <c:v>5.841492958138006</c:v>
                </c:pt>
                <c:pt idx="22">
                  <c:v>6.3360425861853198</c:v>
                </c:pt>
                <c:pt idx="23">
                  <c:v>4.2324030566101012</c:v>
                </c:pt>
                <c:pt idx="24">
                  <c:v>4.2524342656771408</c:v>
                </c:pt>
                <c:pt idx="25">
                  <c:v>4.3788250573475018</c:v>
                </c:pt>
                <c:pt idx="26">
                  <c:v>3.1177210377573372</c:v>
                </c:pt>
                <c:pt idx="27">
                  <c:v>4.8719339075047774</c:v>
                </c:pt>
              </c:numCache>
            </c:numRef>
          </c:val>
          <c:smooth val="0"/>
          <c:extLst>
            <c:ext xmlns:c16="http://schemas.microsoft.com/office/drawing/2014/chart" uri="{C3380CC4-5D6E-409C-BE32-E72D297353CC}">
              <c16:uniqueId val="{00000002-F3CF-463B-94A1-5053264C4351}"/>
            </c:ext>
          </c:extLst>
        </c:ser>
        <c:ser>
          <c:idx val="4"/>
          <c:order val="2"/>
          <c:tx>
            <c:strRef>
              <c:f>'4.'!$D$7</c:f>
              <c:strCache>
                <c:ptCount val="1"/>
                <c:pt idx="0">
                  <c:v>Företag</c:v>
                </c:pt>
              </c:strCache>
            </c:strRef>
          </c:tx>
          <c:spPr>
            <a:ln w="28575" cap="rnd">
              <a:solidFill>
                <a:schemeClr val="accent5"/>
              </a:solidFill>
              <a:round/>
            </a:ln>
            <a:effectLst/>
          </c:spPr>
          <c:marker>
            <c:symbol val="none"/>
          </c:marker>
          <c:cat>
            <c:numRef>
              <c:f>'4.'!$A$8:$A$35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'4.'!$D$8:$D$35</c:f>
              <c:numCache>
                <c:formatCode>0.0</c:formatCode>
                <c:ptCount val="28"/>
                <c:pt idx="0">
                  <c:v>2.3080585168542944</c:v>
                </c:pt>
                <c:pt idx="1">
                  <c:v>5.6814419052046317</c:v>
                </c:pt>
                <c:pt idx="2">
                  <c:v>8.5528106469924925</c:v>
                </c:pt>
                <c:pt idx="3">
                  <c:v>7.3282351246225064</c:v>
                </c:pt>
                <c:pt idx="4">
                  <c:v>7.1554314044309564</c:v>
                </c:pt>
                <c:pt idx="5">
                  <c:v>3.936902185093194</c:v>
                </c:pt>
                <c:pt idx="6">
                  <c:v>2.1605161092861147</c:v>
                </c:pt>
                <c:pt idx="7">
                  <c:v>2.2647185850576568</c:v>
                </c:pt>
                <c:pt idx="8">
                  <c:v>5.1672286109167853</c:v>
                </c:pt>
                <c:pt idx="9">
                  <c:v>9.4269677830927545</c:v>
                </c:pt>
                <c:pt idx="10">
                  <c:v>9.4777097274191711</c:v>
                </c:pt>
                <c:pt idx="11">
                  <c:v>9.5101219186820565</c:v>
                </c:pt>
                <c:pt idx="12">
                  <c:v>8.8722105745589808</c:v>
                </c:pt>
                <c:pt idx="13">
                  <c:v>6.5255929438574833</c:v>
                </c:pt>
                <c:pt idx="14">
                  <c:v>6.268029926760077</c:v>
                </c:pt>
                <c:pt idx="15">
                  <c:v>4.8067000403608118</c:v>
                </c:pt>
                <c:pt idx="16">
                  <c:v>4.7934946965463299</c:v>
                </c:pt>
                <c:pt idx="17">
                  <c:v>0.20802707527991515</c:v>
                </c:pt>
                <c:pt idx="18">
                  <c:v>-1.0458329354669949</c:v>
                </c:pt>
                <c:pt idx="19">
                  <c:v>-1.6119239927957496</c:v>
                </c:pt>
                <c:pt idx="20">
                  <c:v>-3.0186019444909395</c:v>
                </c:pt>
                <c:pt idx="21">
                  <c:v>-1.0096815480751364</c:v>
                </c:pt>
                <c:pt idx="22">
                  <c:v>-0.33825609726495509</c:v>
                </c:pt>
                <c:pt idx="23">
                  <c:v>0.90470781419307311</c:v>
                </c:pt>
                <c:pt idx="24">
                  <c:v>3.5262430905029341</c:v>
                </c:pt>
                <c:pt idx="25">
                  <c:v>7.0147741407727393</c:v>
                </c:pt>
                <c:pt idx="26">
                  <c:v>5.2749486354062292</c:v>
                </c:pt>
                <c:pt idx="27">
                  <c:v>7.7462157433374701</c:v>
                </c:pt>
              </c:numCache>
            </c:numRef>
          </c:val>
          <c:smooth val="0"/>
          <c:extLst>
            <c:ext xmlns:c16="http://schemas.microsoft.com/office/drawing/2014/chart" uri="{C3380CC4-5D6E-409C-BE32-E72D297353CC}">
              <c16:uniqueId val="{00000004-F3CF-463B-94A1-5053264C4351}"/>
            </c:ext>
          </c:extLst>
        </c:ser>
        <c:ser>
          <c:idx val="6"/>
          <c:order val="3"/>
          <c:tx>
            <c:strRef>
              <c:f>'4.'!$E$7</c:f>
              <c:strCache>
                <c:ptCount val="1"/>
                <c:pt idx="0">
                  <c:v>Hushåll  - Konsumtionskrediter</c:v>
                </c:pt>
              </c:strCache>
            </c:strRef>
          </c:tx>
          <c:spPr>
            <a:ln w="38100" cap="sq">
              <a:solidFill>
                <a:srgbClr val="F7EA48"/>
              </a:solidFill>
              <a:prstDash val="solid"/>
              <a:round/>
            </a:ln>
            <a:effectLst/>
          </c:spPr>
          <c:marker>
            <c:symbol val="none"/>
          </c:marker>
          <c:cat>
            <c:numRef>
              <c:f>'4.'!$A$8:$A$35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'4.'!$E$8:$E$35</c:f>
              <c:numCache>
                <c:formatCode>0.0</c:formatCode>
                <c:ptCount val="28"/>
                <c:pt idx="0">
                  <c:v>4.0746190576910202</c:v>
                </c:pt>
                <c:pt idx="1">
                  <c:v>4.5915359495428687</c:v>
                </c:pt>
                <c:pt idx="2">
                  <c:v>6.8479156938203944</c:v>
                </c:pt>
                <c:pt idx="3">
                  <c:v>7.3503630708347867</c:v>
                </c:pt>
                <c:pt idx="4">
                  <c:v>3.9696331648948258</c:v>
                </c:pt>
                <c:pt idx="5">
                  <c:v>10.928926597415668</c:v>
                </c:pt>
                <c:pt idx="6">
                  <c:v>12.228749439990461</c:v>
                </c:pt>
                <c:pt idx="7">
                  <c:v>19.305032936172537</c:v>
                </c:pt>
                <c:pt idx="8">
                  <c:v>26.307065599984657</c:v>
                </c:pt>
                <c:pt idx="9">
                  <c:v>19.808239918185077</c:v>
                </c:pt>
                <c:pt idx="10">
                  <c:v>18.09535840033929</c:v>
                </c:pt>
                <c:pt idx="11">
                  <c:v>12.141390271542974</c:v>
                </c:pt>
                <c:pt idx="12">
                  <c:v>12.518632488873038</c:v>
                </c:pt>
                <c:pt idx="13">
                  <c:v>13.158744477267458</c:v>
                </c:pt>
                <c:pt idx="14">
                  <c:v>12.489133515360983</c:v>
                </c:pt>
                <c:pt idx="15">
                  <c:v>15.344356628319211</c:v>
                </c:pt>
                <c:pt idx="16">
                  <c:v>9.0401511541212454</c:v>
                </c:pt>
                <c:pt idx="17">
                  <c:v>9.1099686818013392</c:v>
                </c:pt>
                <c:pt idx="18">
                  <c:v>8.195414422706925</c:v>
                </c:pt>
                <c:pt idx="19">
                  <c:v>-4.714157034712418</c:v>
                </c:pt>
                <c:pt idx="20">
                  <c:v>-0.56801951928021621</c:v>
                </c:pt>
                <c:pt idx="21">
                  <c:v>3.0110902072949752</c:v>
                </c:pt>
                <c:pt idx="22">
                  <c:v>4.0939082936575888</c:v>
                </c:pt>
                <c:pt idx="23">
                  <c:v>30.388237702698518</c:v>
                </c:pt>
                <c:pt idx="24">
                  <c:v>28.549041619469072</c:v>
                </c:pt>
                <c:pt idx="25">
                  <c:v>23.059584190390737</c:v>
                </c:pt>
                <c:pt idx="26">
                  <c:v>21.146299520998891</c:v>
                </c:pt>
                <c:pt idx="27">
                  <c:v>7.7442933386935531</c:v>
                </c:pt>
              </c:numCache>
            </c:numRef>
          </c:val>
          <c:smooth val="0"/>
          <c:extLst>
            <c:ext xmlns:c16="http://schemas.microsoft.com/office/drawing/2014/chart" uri="{C3380CC4-5D6E-409C-BE32-E72D297353CC}">
              <c16:uniqueId val="{00000006-F3CF-463B-94A1-5053264C4351}"/>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'40.'!$B$7</c:f>
              <c:strCache>
                <c:ptCount val="1"/>
                <c:pt idx="0">
                  <c:v>Avkastning på totalt kapital</c:v>
                </c:pt>
              </c:strCache>
            </c:strRef>
          </c:tx>
          <c:spPr>
            <a:ln w="38100" cap="sq">
              <a:solidFill>
                <a:srgbClr val="006A7D"/>
              </a:solidFill>
              <a:prstDash val="solid"/>
              <a:round/>
            </a:ln>
            <a:effectLst/>
          </c:spPr>
          <c:marker>
            <c:symbol val="none"/>
          </c:marker>
          <c:cat>
            <c:numRef>
              <c:f>'40.'!$A$8:$A$39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'40.'!$B$8:$B$39</c:f>
              <c:numCache>
                <c:formatCode>0.0</c:formatCode>
                <c:ptCount val="32"/>
                <c:pt idx="0">
                  <c:v>2.1591981108007641</c:v>
                </c:pt>
                <c:pt idx="1">
                  <c:v>1.6060352858589235</c:v>
                </c:pt>
                <c:pt idx="2">
                  <c:v>1.5080055423929062</c:v>
                </c:pt>
                <c:pt idx="3">
                  <c:v>0.51043254166081697</c:v>
                </c:pt>
                <c:pt idx="4">
                  <c:v>2.3307162806797139</c:v>
                </c:pt>
                <c:pt idx="5">
                  <c:v>1.1587518711825413</c:v>
                </c:pt>
                <c:pt idx="6">
                  <c:v>1.1493093297380201</c:v>
                </c:pt>
                <c:pt idx="7">
                  <c:v>0.18780062975424341</c:v>
                </c:pt>
                <c:pt idx="8">
                  <c:v>2.4286226859330915</c:v>
                </c:pt>
                <c:pt idx="9">
                  <c:v>1.2235314583966754</c:v>
                </c:pt>
                <c:pt idx="10">
                  <c:v>1.1856768549038623</c:v>
                </c:pt>
                <c:pt idx="11">
                  <c:v>0.7572736667771538</c:v>
                </c:pt>
                <c:pt idx="12">
                  <c:v>2.1410921735535164</c:v>
                </c:pt>
                <c:pt idx="13">
                  <c:v>1.0921526101490482</c:v>
                </c:pt>
                <c:pt idx="14">
                  <c:v>1.0530923012037992</c:v>
                </c:pt>
                <c:pt idx="15">
                  <c:v>0.30852657768952596</c:v>
                </c:pt>
                <c:pt idx="16">
                  <c:v>1.5409584174730657</c:v>
                </c:pt>
                <c:pt idx="17">
                  <c:v>0.62537725233594743</c:v>
                </c:pt>
                <c:pt idx="18">
                  <c:v>0.83001196018971779</c:v>
                </c:pt>
                <c:pt idx="19">
                  <c:v>0.20682649375349552</c:v>
                </c:pt>
                <c:pt idx="20">
                  <c:v>1.4784746827435311</c:v>
                </c:pt>
                <c:pt idx="21">
                  <c:v>1.0565496139643722</c:v>
                </c:pt>
                <c:pt idx="22">
                  <c:v>1.025677580071984</c:v>
                </c:pt>
                <c:pt idx="23">
                  <c:v>0.16926428361539486</c:v>
                </c:pt>
                <c:pt idx="24">
                  <c:v>1.5997386206300257</c:v>
                </c:pt>
                <c:pt idx="25">
                  <c:v>1.2272257763248684</c:v>
                </c:pt>
                <c:pt idx="26">
                  <c:v>1.2168848887649939</c:v>
                </c:pt>
                <c:pt idx="27">
                  <c:v>0.71988721329363248</c:v>
                </c:pt>
                <c:pt idx="28">
                  <c:v>1.9606061170755407</c:v>
                </c:pt>
                <c:pt idx="29">
                  <c:v>1.2841574356472965</c:v>
                </c:pt>
                <c:pt idx="30">
                  <c:v>1.2764091054838804</c:v>
                </c:pt>
                <c:pt idx="31">
                  <c:v>1.3966315286492594</c:v>
                </c:pt>
              </c:numCache>
            </c:numRef>
          </c:val>
          <c:smooth val="0"/>
          <c:extLst>
            <c:ext xmlns:c16="http://schemas.microsoft.com/office/drawing/2014/chart" uri="{C3380CC4-5D6E-409C-BE32-E72D297353CC}">
              <c16:uniqueId val="{00000000-DA78-4DBC-BCEB-22CCCE9D4647}"/>
            </c:ext>
          </c:extLst>
        </c:ser>
        <c:ser>
          <c:idx val="1"/>
          <c:order val="1"/>
          <c:tx>
            <c:strRef>
              <c:f>'40.'!$C$7</c:f>
              <c:strCache>
                <c:ptCount val="1"/>
                <c:pt idx="0">
                  <c:v>Avkastning på totalt kapital, glidande medelvärde</c:v>
                </c:pt>
              </c:strCache>
            </c:strRef>
          </c:tx>
          <c:spPr>
            <a:ln w="38100" cap="sq">
              <a:solidFill>
                <a:srgbClr val="006A7D"/>
              </a:solidFill>
              <a:prstDash val="dash"/>
              <a:round/>
            </a:ln>
            <a:effectLst/>
          </c:spPr>
          <c:marker>
            <c:symbol val="none"/>
          </c:marker>
          <c:cat>
            <c:numRef>
              <c:f>'40.'!$A$8:$A$39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'40.'!$C$8:$C$39</c:f>
              <c:numCache>
                <c:formatCode>0.0</c:formatCode>
                <c:ptCount val="32"/>
                <c:pt idx="0">
                  <c:v>2.1591981108007641</c:v>
                </c:pt>
                <c:pt idx="1">
                  <c:v>1.8826166983298438</c:v>
                </c:pt>
                <c:pt idx="2">
                  <c:v>1.7577463130175313</c:v>
                </c:pt>
                <c:pt idx="3">
                  <c:v>1.4459178701783526</c:v>
                </c:pt>
                <c:pt idx="4">
                  <c:v>1.4887974126480901</c:v>
                </c:pt>
                <c:pt idx="5">
                  <c:v>1.3769765589789946</c:v>
                </c:pt>
                <c:pt idx="6">
                  <c:v>1.2873025058152729</c:v>
                </c:pt>
                <c:pt idx="7">
                  <c:v>1.2066445278386297</c:v>
                </c:pt>
                <c:pt idx="8">
                  <c:v>1.2311211291519741</c:v>
                </c:pt>
                <c:pt idx="9">
                  <c:v>1.2473160259555078</c:v>
                </c:pt>
                <c:pt idx="10">
                  <c:v>1.2564079072469683</c:v>
                </c:pt>
                <c:pt idx="11">
                  <c:v>1.3987761665026957</c:v>
                </c:pt>
                <c:pt idx="12">
                  <c:v>1.3268935384078018</c:v>
                </c:pt>
                <c:pt idx="13">
                  <c:v>1.2940488263458954</c:v>
                </c:pt>
                <c:pt idx="14">
                  <c:v>1.2609026879208796</c:v>
                </c:pt>
                <c:pt idx="15">
                  <c:v>1.1487159156489724</c:v>
                </c:pt>
                <c:pt idx="16">
                  <c:v>0.99868247662885967</c:v>
                </c:pt>
                <c:pt idx="17">
                  <c:v>0.88198863717558451</c:v>
                </c:pt>
                <c:pt idx="18">
                  <c:v>0.82621855192206417</c:v>
                </c:pt>
                <c:pt idx="19">
                  <c:v>0.8007935309380565</c:v>
                </c:pt>
                <c:pt idx="20">
                  <c:v>0.78517259725567301</c:v>
                </c:pt>
                <c:pt idx="21">
                  <c:v>0.89296568766277906</c:v>
                </c:pt>
                <c:pt idx="22">
                  <c:v>0.94188209263334577</c:v>
                </c:pt>
                <c:pt idx="23">
                  <c:v>0.9324915400988204</c:v>
                </c:pt>
                <c:pt idx="24">
                  <c:v>0.96280752457044427</c:v>
                </c:pt>
                <c:pt idx="25">
                  <c:v>1.0054765651605684</c:v>
                </c:pt>
                <c:pt idx="26">
                  <c:v>1.0532783923338209</c:v>
                </c:pt>
                <c:pt idx="27">
                  <c:v>1.19093412475338</c:v>
                </c:pt>
                <c:pt idx="28">
                  <c:v>1.2811509988647589</c:v>
                </c:pt>
                <c:pt idx="29">
                  <c:v>1.2953839136953658</c:v>
                </c:pt>
                <c:pt idx="30">
                  <c:v>1.3102649678750875</c:v>
                </c:pt>
                <c:pt idx="31">
                  <c:v>1.4794510467139943</c:v>
                </c:pt>
              </c:numCache>
            </c:numRef>
          </c:val>
          <c:smooth val="0"/>
          <c:extLst>
            <c:ext xmlns:c16="http://schemas.microsoft.com/office/drawing/2014/chart" uri="{C3380CC4-5D6E-409C-BE32-E72D297353CC}">
              <c16:uniqueId val="{00000001-DA78-4DBC-BCEB-22CCCE9D4647}"/>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0.5"/>
      </c:valAx>
      <c:spPr>
        <a:noFill/>
        <a:ln>
          <a:solidFill>
            <a:srgbClr val="A4A4A4"/>
          </a:solidFill>
        </a:ln>
        <a:effectLst/>
      </c:spPr>
    </c:plotArea>
    <c:legend>
      <c:legendPos val="b"/>
      <c:layout>
        <c:manualLayout>
          <c:xMode val="edge"/>
          <c:yMode val="edge"/>
          <c:x val="6.1669521222327592E-2"/>
          <c:y val="0.83427329772010317"/>
          <c:w val="0.86955534507282251"/>
          <c:h val="0.15029898773741787"/>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0532978659349546E-2"/>
          <c:y val="6.240992657858993E-2"/>
          <c:w val="0.94310906193078325"/>
          <c:h val="0.75353124999999999"/>
        </c:manualLayout>
      </c:layout>
      <c:lineChart>
        <c:grouping val="standard"/>
        <c:varyColors val="0"/>
        <c:ser>
          <c:idx val="0"/>
          <c:order val="0"/>
          <c:tx>
            <c:strRef>
              <c:f>'41.'!$B$7</c:f>
              <c:strCache>
                <c:ptCount val="1"/>
                <c:pt idx="0">
                  <c:v>Totalt</c:v>
                </c:pt>
              </c:strCache>
            </c:strRef>
          </c:tx>
          <c:spPr>
            <a:ln w="38100" cap="sq">
              <a:solidFill>
                <a:srgbClr val="006A7D"/>
              </a:solidFill>
              <a:prstDash val="solid"/>
              <a:round/>
            </a:ln>
            <a:effectLst/>
          </c:spPr>
          <c:marker>
            <c:symbol val="none"/>
          </c:marker>
          <c:cat>
            <c:numRef>
              <c:f>'41.'!$A$8:$A$39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'41.'!$B$8:$B$39</c:f>
              <c:numCache>
                <c:formatCode>0</c:formatCode>
                <c:ptCount val="32"/>
                <c:pt idx="0">
                  <c:v>23.160014695091597</c:v>
                </c:pt>
                <c:pt idx="1">
                  <c:v>23.544834742993402</c:v>
                </c:pt>
                <c:pt idx="2">
                  <c:v>23.180971676965697</c:v>
                </c:pt>
                <c:pt idx="3">
                  <c:v>24.7450879090906</c:v>
                </c:pt>
                <c:pt idx="4">
                  <c:v>24.828425851165701</c:v>
                </c:pt>
                <c:pt idx="5">
                  <c:v>26.109814071442496</c:v>
                </c:pt>
                <c:pt idx="6">
                  <c:v>26.245115965650601</c:v>
                </c:pt>
                <c:pt idx="7">
                  <c:v>27.260006504505402</c:v>
                </c:pt>
                <c:pt idx="8">
                  <c:v>27.712792703548402</c:v>
                </c:pt>
                <c:pt idx="9">
                  <c:v>28.103386094733999</c:v>
                </c:pt>
                <c:pt idx="10">
                  <c:v>28.083533531015998</c:v>
                </c:pt>
                <c:pt idx="11">
                  <c:v>29.744675715888</c:v>
                </c:pt>
                <c:pt idx="12">
                  <c:v>30.157410705173401</c:v>
                </c:pt>
                <c:pt idx="13">
                  <c:v>30.627826576998199</c:v>
                </c:pt>
                <c:pt idx="14">
                  <c:v>30.929525746338804</c:v>
                </c:pt>
                <c:pt idx="15">
                  <c:v>31.502980610909201</c:v>
                </c:pt>
                <c:pt idx="16">
                  <c:v>31.482340284914599</c:v>
                </c:pt>
                <c:pt idx="17">
                  <c:v>31.738408881046997</c:v>
                </c:pt>
                <c:pt idx="18">
                  <c:v>31.670096824943602</c:v>
                </c:pt>
                <c:pt idx="19">
                  <c:v>31.948480960178902</c:v>
                </c:pt>
                <c:pt idx="20">
                  <c:v>31.263921530983602</c:v>
                </c:pt>
                <c:pt idx="21">
                  <c:v>31.149526997597398</c:v>
                </c:pt>
                <c:pt idx="22">
                  <c:v>31.1092807511986</c:v>
                </c:pt>
                <c:pt idx="23">
                  <c:v>30.748802325239801</c:v>
                </c:pt>
                <c:pt idx="24">
                  <c:v>30.598751002529202</c:v>
                </c:pt>
                <c:pt idx="25">
                  <c:v>31.805559698425405</c:v>
                </c:pt>
                <c:pt idx="26">
                  <c:v>31.828260615581002</c:v>
                </c:pt>
                <c:pt idx="27">
                  <c:v>33.472605023123904</c:v>
                </c:pt>
                <c:pt idx="28">
                  <c:v>33.263772480232298</c:v>
                </c:pt>
                <c:pt idx="29">
                  <c:v>33.411526598364404</c:v>
                </c:pt>
                <c:pt idx="30">
                  <c:v>32.839783354417804</c:v>
                </c:pt>
                <c:pt idx="31">
                  <c:v>34.717941898981103</c:v>
                </c:pt>
              </c:numCache>
            </c:numRef>
          </c:val>
          <c:smooth val="0"/>
          <c:extLst>
            <c:ext xmlns:c16="http://schemas.microsoft.com/office/drawing/2014/chart" uri="{C3380CC4-5D6E-409C-BE32-E72D297353CC}">
              <c16:uniqueId val="{00000000-2FCF-49B4-9BA1-7360EF7C9535}"/>
            </c:ext>
          </c:extLst>
        </c:ser>
        <c:ser>
          <c:idx val="1"/>
          <c:order val="1"/>
          <c:tx>
            <c:strRef>
              <c:f>'41.'!$C$7</c:f>
              <c:strCache>
                <c:ptCount val="1"/>
                <c:pt idx="0">
                  <c:v>Företag</c:v>
                </c:pt>
              </c:strCache>
            </c:strRef>
          </c:tx>
          <c:spPr>
            <a:ln w="38100" cap="sq">
              <a:solidFill>
                <a:srgbClr val="6E2B62"/>
              </a:solidFill>
              <a:prstDash val="solid"/>
              <a:round/>
            </a:ln>
            <a:effectLst/>
          </c:spPr>
          <c:marker>
            <c:symbol val="none"/>
          </c:marker>
          <c:cat>
            <c:numRef>
              <c:f>'41.'!$A$8:$A$39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'41.'!$C$8:$C$39</c:f>
              <c:numCache>
                <c:formatCode>0</c:formatCode>
                <c:ptCount val="32"/>
                <c:pt idx="0">
                  <c:v>9.6205383021771009</c:v>
                </c:pt>
                <c:pt idx="1">
                  <c:v>9.6360108147401995</c:v>
                </c:pt>
                <c:pt idx="2">
                  <c:v>9.2645479670996007</c:v>
                </c:pt>
                <c:pt idx="3">
                  <c:v>9.7900354110885015</c:v>
                </c:pt>
                <c:pt idx="4">
                  <c:v>9.7293777813570994</c:v>
                </c:pt>
                <c:pt idx="5">
                  <c:v>10.267621862824699</c:v>
                </c:pt>
                <c:pt idx="6">
                  <c:v>10.1453489806607</c:v>
                </c:pt>
                <c:pt idx="7">
                  <c:v>10.463233473282699</c:v>
                </c:pt>
                <c:pt idx="8">
                  <c:v>10.5732854710065</c:v>
                </c:pt>
                <c:pt idx="9">
                  <c:v>10.500265451420399</c:v>
                </c:pt>
                <c:pt idx="10">
                  <c:v>10.333446736662102</c:v>
                </c:pt>
                <c:pt idx="11">
                  <c:v>11.817104182683201</c:v>
                </c:pt>
                <c:pt idx="12">
                  <c:v>12.845628774371301</c:v>
                </c:pt>
                <c:pt idx="13">
                  <c:v>12.928792847464297</c:v>
                </c:pt>
                <c:pt idx="14">
                  <c:v>12.931010972129002</c:v>
                </c:pt>
                <c:pt idx="15">
                  <c:v>13.150282793310399</c:v>
                </c:pt>
                <c:pt idx="16">
                  <c:v>13.2956057325882</c:v>
                </c:pt>
                <c:pt idx="17">
                  <c:v>13.725275006129301</c:v>
                </c:pt>
                <c:pt idx="18">
                  <c:v>13.823072063480298</c:v>
                </c:pt>
                <c:pt idx="19">
                  <c:v>14.234829028779801</c:v>
                </c:pt>
                <c:pt idx="20">
                  <c:v>13.714648604795601</c:v>
                </c:pt>
                <c:pt idx="21">
                  <c:v>13.6102811156108</c:v>
                </c:pt>
                <c:pt idx="22">
                  <c:v>13.505214434909101</c:v>
                </c:pt>
                <c:pt idx="23">
                  <c:v>13.469203684299599</c:v>
                </c:pt>
                <c:pt idx="24">
                  <c:v>13.542246506081002</c:v>
                </c:pt>
                <c:pt idx="25">
                  <c:v>14.442841237307201</c:v>
                </c:pt>
                <c:pt idx="26">
                  <c:v>14.5721298906182</c:v>
                </c:pt>
                <c:pt idx="27">
                  <c:v>16.153874239254399</c:v>
                </c:pt>
                <c:pt idx="28">
                  <c:v>16.140316123107798</c:v>
                </c:pt>
                <c:pt idx="29">
                  <c:v>16.263939547955001</c:v>
                </c:pt>
                <c:pt idx="30">
                  <c:v>16.217070114327999</c:v>
                </c:pt>
                <c:pt idx="31">
                  <c:v>18.3193143701968</c:v>
                </c:pt>
              </c:numCache>
            </c:numRef>
          </c:val>
          <c:smooth val="0"/>
          <c:extLst>
            <c:ext xmlns:c16="http://schemas.microsoft.com/office/drawing/2014/chart" uri="{C3380CC4-5D6E-409C-BE32-E72D297353CC}">
              <c16:uniqueId val="{00000001-2FCF-49B4-9BA1-7360EF7C9535}"/>
            </c:ext>
          </c:extLst>
        </c:ser>
        <c:ser>
          <c:idx val="2"/>
          <c:order val="2"/>
          <c:tx>
            <c:strRef>
              <c:f>'41.'!$D$7</c:f>
              <c:strCache>
                <c:ptCount val="1"/>
                <c:pt idx="0">
                  <c:v>Hushåll - Konsumtionskrediter</c:v>
                </c:pt>
              </c:strCache>
            </c:strRef>
          </c:tx>
          <c:spPr>
            <a:ln w="38100" cap="rnd">
              <a:solidFill>
                <a:srgbClr val="F7EA48"/>
              </a:solidFill>
              <a:prstDash val="solid"/>
              <a:round/>
            </a:ln>
            <a:effectLst/>
          </c:spPr>
          <c:marker>
            <c:symbol val="none"/>
          </c:marker>
          <c:cat>
            <c:numRef>
              <c:f>'41.'!$A$8:$A$39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'41.'!$D$8:$D$39</c:f>
              <c:numCache>
                <c:formatCode>0</c:formatCode>
                <c:ptCount val="32"/>
                <c:pt idx="0">
                  <c:v>2.4505616317339998</c:v>
                </c:pt>
                <c:pt idx="1">
                  <c:v>2.5669235166647004</c:v>
                </c:pt>
                <c:pt idx="2">
                  <c:v>2.3695448190345996</c:v>
                </c:pt>
                <c:pt idx="3">
                  <c:v>2.4294491070019997</c:v>
                </c:pt>
                <c:pt idx="4">
                  <c:v>2.2329189498086</c:v>
                </c:pt>
                <c:pt idx="5">
                  <c:v>2.4209976286177</c:v>
                </c:pt>
                <c:pt idx="6">
                  <c:v>2.3595879789060001</c:v>
                </c:pt>
                <c:pt idx="7">
                  <c:v>2.4302116255027002</c:v>
                </c:pt>
                <c:pt idx="8">
                  <c:v>2.3992453485723</c:v>
                </c:pt>
                <c:pt idx="9">
                  <c:v>2.4846063039235</c:v>
                </c:pt>
                <c:pt idx="10">
                  <c:v>2.4723651879478998</c:v>
                </c:pt>
                <c:pt idx="11">
                  <c:v>2.4942052203923</c:v>
                </c:pt>
                <c:pt idx="12">
                  <c:v>2.5013458103719</c:v>
                </c:pt>
                <c:pt idx="13">
                  <c:v>2.5779985716039002</c:v>
                </c:pt>
                <c:pt idx="14">
                  <c:v>2.5916141553298</c:v>
                </c:pt>
                <c:pt idx="15">
                  <c:v>2.5909579576490001</c:v>
                </c:pt>
                <c:pt idx="16">
                  <c:v>2.4603778965563001</c:v>
                </c:pt>
                <c:pt idx="17">
                  <c:v>2.5963158696074999</c:v>
                </c:pt>
                <c:pt idx="18">
                  <c:v>2.5368020635331998</c:v>
                </c:pt>
                <c:pt idx="19">
                  <c:v>2.6114231997593</c:v>
                </c:pt>
                <c:pt idx="20">
                  <c:v>2.515155787821</c:v>
                </c:pt>
                <c:pt idx="21">
                  <c:v>2.5017732985042005</c:v>
                </c:pt>
                <c:pt idx="22">
                  <c:v>2.5019239329393002</c:v>
                </c:pt>
                <c:pt idx="23">
                  <c:v>2.2593213051098999</c:v>
                </c:pt>
                <c:pt idx="24">
                  <c:v>2.3183013431679003</c:v>
                </c:pt>
                <c:pt idx="25">
                  <c:v>2.4390957223383998</c:v>
                </c:pt>
                <c:pt idx="26">
                  <c:v>2.4356260201925002</c:v>
                </c:pt>
                <c:pt idx="27">
                  <c:v>2.4622633967796999</c:v>
                </c:pt>
                <c:pt idx="28">
                  <c:v>2.5223016487550001</c:v>
                </c:pt>
                <c:pt idx="29">
                  <c:v>2.6538969458966002</c:v>
                </c:pt>
                <c:pt idx="30">
                  <c:v>2.5344907763997</c:v>
                </c:pt>
                <c:pt idx="31">
                  <c:v>2.4045960188769997</c:v>
                </c:pt>
              </c:numCache>
            </c:numRef>
          </c:val>
          <c:smooth val="0"/>
          <c:extLst>
            <c:ext xmlns:c16="http://schemas.microsoft.com/office/drawing/2014/chart" uri="{C3380CC4-5D6E-409C-BE32-E72D297353CC}">
              <c16:uniqueId val="{00000002-2FCF-49B4-9BA1-7360EF7C9535}"/>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12556916917228003"/>
          <c:y val="0.87878040406937585"/>
          <c:w val="0.75149277580522778"/>
          <c:h val="5.7197762799368994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6848277091718312E-2"/>
          <c:y val="5.8230009772742196E-2"/>
          <c:w val="0.94310906193078325"/>
          <c:h val="0.75353124999999999"/>
        </c:manualLayout>
      </c:layout>
      <c:lineChart>
        <c:grouping val="standard"/>
        <c:varyColors val="0"/>
        <c:ser>
          <c:idx val="2"/>
          <c:order val="0"/>
          <c:tx>
            <c:strRef>
              <c:f>'42.'!$B$7</c:f>
              <c:strCache>
                <c:ptCount val="1"/>
                <c:pt idx="0">
                  <c:v>Andel problemlån</c:v>
                </c:pt>
              </c:strCache>
            </c:strRef>
          </c:tx>
          <c:spPr>
            <a:ln w="38100" cap="sq">
              <a:solidFill>
                <a:srgbClr val="F8971D"/>
              </a:solidFill>
              <a:prstDash val="solid"/>
              <a:round/>
            </a:ln>
            <a:effectLst/>
          </c:spPr>
          <c:marker>
            <c:symbol val="none"/>
          </c:marker>
          <c:cat>
            <c:numRef>
              <c:f>'42.'!$A$8:$A$39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'42.'!$B$8:$B$39</c:f>
              <c:numCache>
                <c:formatCode>0.00</c:formatCode>
                <c:ptCount val="32"/>
                <c:pt idx="0">
                  <c:v>0.23757129556260942</c:v>
                </c:pt>
                <c:pt idx="1">
                  <c:v>0.19758839488153665</c:v>
                </c:pt>
                <c:pt idx="2">
                  <c:v>0.19302078167857503</c:v>
                </c:pt>
                <c:pt idx="3">
                  <c:v>0.12626450947870943</c:v>
                </c:pt>
                <c:pt idx="4">
                  <c:v>0.11474721954867668</c:v>
                </c:pt>
                <c:pt idx="5">
                  <c:v>0.16102226570739633</c:v>
                </c:pt>
                <c:pt idx="6">
                  <c:v>0.14712185375187198</c:v>
                </c:pt>
                <c:pt idx="7">
                  <c:v>9.6031491566011554E-2</c:v>
                </c:pt>
                <c:pt idx="8">
                  <c:v>8.9890230598761556E-2</c:v>
                </c:pt>
                <c:pt idx="9">
                  <c:v>0.12996021467076602</c:v>
                </c:pt>
                <c:pt idx="10">
                  <c:v>0.12757268764063609</c:v>
                </c:pt>
                <c:pt idx="11">
                  <c:v>7.1376411877529633E-2</c:v>
                </c:pt>
                <c:pt idx="12">
                  <c:v>0.12721658495363661</c:v>
                </c:pt>
                <c:pt idx="13">
                  <c:v>0.30146840258862423</c:v>
                </c:pt>
                <c:pt idx="14">
                  <c:v>0.24418426185592873</c:v>
                </c:pt>
                <c:pt idx="15">
                  <c:v>0.83851727396344156</c:v>
                </c:pt>
                <c:pt idx="16">
                  <c:v>0.20609609901708015</c:v>
                </c:pt>
                <c:pt idx="17">
                  <c:v>0.19607631801128372</c:v>
                </c:pt>
                <c:pt idx="18">
                  <c:v>0.71775000124423272</c:v>
                </c:pt>
                <c:pt idx="19">
                  <c:v>0.70133028660502361</c:v>
                </c:pt>
                <c:pt idx="20">
                  <c:v>0.76842959073509232</c:v>
                </c:pt>
                <c:pt idx="21">
                  <c:v>0.74615827446511274</c:v>
                </c:pt>
                <c:pt idx="22">
                  <c:v>1.0307167561622987</c:v>
                </c:pt>
                <c:pt idx="23">
                  <c:v>0.83499697931519112</c:v>
                </c:pt>
                <c:pt idx="24">
                  <c:v>1.2216654401145191</c:v>
                </c:pt>
                <c:pt idx="25">
                  <c:v>1.1723490525778268</c:v>
                </c:pt>
                <c:pt idx="26">
                  <c:v>1.2450781854107025</c:v>
                </c:pt>
                <c:pt idx="27">
                  <c:v>0.85440478759213778</c:v>
                </c:pt>
                <c:pt idx="28">
                  <c:v>1.2666868221739471</c:v>
                </c:pt>
                <c:pt idx="29">
                  <c:v>1.2662792770778524</c:v>
                </c:pt>
                <c:pt idx="30">
                  <c:v>1.1516630939594845</c:v>
                </c:pt>
                <c:pt idx="31">
                  <c:v>1.1762134388729357</c:v>
                </c:pt>
              </c:numCache>
            </c:numRef>
          </c:val>
          <c:smooth val="0"/>
          <c:extLst>
            <c:ext xmlns:c16="http://schemas.microsoft.com/office/drawing/2014/chart" uri="{C3380CC4-5D6E-409C-BE32-E72D297353CC}">
              <c16:uniqueId val="{00000000-EA24-46BE-87BC-1C4720369094}"/>
            </c:ext>
          </c:extLst>
        </c:ser>
        <c:ser>
          <c:idx val="0"/>
          <c:order val="1"/>
          <c:tx>
            <c:strRef>
              <c:f>'42.'!$C$7</c:f>
              <c:strCache>
                <c:ptCount val="1"/>
                <c:pt idx="0">
                  <c:v>Andel problemlån, Samtliga banker</c:v>
                </c:pt>
              </c:strCache>
            </c:strRef>
          </c:tx>
          <c:spPr>
            <a:ln w="28575" cap="rnd">
              <a:solidFill>
                <a:srgbClr val="006A7D"/>
              </a:solidFill>
              <a:round/>
            </a:ln>
            <a:effectLst/>
          </c:spPr>
          <c:marker>
            <c:symbol val="none"/>
          </c:marker>
          <c:cat>
            <c:numRef>
              <c:f>'42.'!$A$8:$A$39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'42.'!$C$8:$C$39</c:f>
              <c:numCache>
                <c:formatCode>0.00</c:formatCode>
                <c:ptCount val="32"/>
                <c:pt idx="0">
                  <c:v>0.88168291648142183</c:v>
                </c:pt>
                <c:pt idx="1">
                  <c:v>0.75231725319607834</c:v>
                </c:pt>
                <c:pt idx="2">
                  <c:v>0.83070492936840967</c:v>
                </c:pt>
                <c:pt idx="3">
                  <c:v>0.91127564009071538</c:v>
                </c:pt>
                <c:pt idx="4">
                  <c:v>0.86363119462952775</c:v>
                </c:pt>
                <c:pt idx="5">
                  <c:v>0.83713436635589455</c:v>
                </c:pt>
                <c:pt idx="6">
                  <c:v>0.79941262734367691</c:v>
                </c:pt>
                <c:pt idx="7">
                  <c:v>0.87009132361243069</c:v>
                </c:pt>
                <c:pt idx="8">
                  <c:v>0.74691390985668782</c:v>
                </c:pt>
                <c:pt idx="9">
                  <c:v>0.80933527708804553</c:v>
                </c:pt>
                <c:pt idx="10">
                  <c:v>0.82592369589688275</c:v>
                </c:pt>
                <c:pt idx="11">
                  <c:v>0.90175068016069737</c:v>
                </c:pt>
                <c:pt idx="12">
                  <c:v>0.88570361941997833</c:v>
                </c:pt>
                <c:pt idx="13">
                  <c:v>0.88739578704163846</c:v>
                </c:pt>
                <c:pt idx="14">
                  <c:v>0.88475489562086929</c:v>
                </c:pt>
                <c:pt idx="15">
                  <c:v>0.95261476987868621</c:v>
                </c:pt>
                <c:pt idx="16">
                  <c:v>0.91114191027116076</c:v>
                </c:pt>
                <c:pt idx="17">
                  <c:v>1.0348555324963531</c:v>
                </c:pt>
                <c:pt idx="18">
                  <c:v>1.0405915449674881</c:v>
                </c:pt>
                <c:pt idx="19">
                  <c:v>1.089825697807381</c:v>
                </c:pt>
                <c:pt idx="20">
                  <c:v>1.0288944649039748</c:v>
                </c:pt>
                <c:pt idx="21">
                  <c:v>1.0112057003575312</c:v>
                </c:pt>
                <c:pt idx="22">
                  <c:v>1.0137942949804739</c:v>
                </c:pt>
                <c:pt idx="23">
                  <c:v>1.0036334614727664</c:v>
                </c:pt>
                <c:pt idx="24">
                  <c:v>0.91787043029656123</c:v>
                </c:pt>
                <c:pt idx="25">
                  <c:v>0.89889712839574809</c:v>
                </c:pt>
                <c:pt idx="26">
                  <c:v>0.88338901354744725</c:v>
                </c:pt>
                <c:pt idx="27">
                  <c:v>0.98425153911799212</c:v>
                </c:pt>
                <c:pt idx="28">
                  <c:v>0.85545831929212568</c:v>
                </c:pt>
                <c:pt idx="29">
                  <c:v>0.83017502883504701</c:v>
                </c:pt>
                <c:pt idx="30">
                  <c:v>0.75405778194356199</c:v>
                </c:pt>
                <c:pt idx="31">
                  <c:v>0.8331162572094456</c:v>
                </c:pt>
              </c:numCache>
            </c:numRef>
          </c:val>
          <c:smooth val="0"/>
          <c:extLst>
            <c:ext xmlns:c16="http://schemas.microsoft.com/office/drawing/2014/chart" uri="{C3380CC4-5D6E-409C-BE32-E72D297353CC}">
              <c16:uniqueId val="{00000001-6F56-4742-83EC-273F2C72F10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max val="3"/>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layout>
        <c:manualLayout>
          <c:xMode val="edge"/>
          <c:yMode val="edge"/>
          <c:x val="0.12425356030176131"/>
          <c:y val="0.9030645476708864"/>
          <c:w val="0.66541574319586716"/>
          <c:h val="9.6935551551353888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690642346235023E-2"/>
          <c:y val="6.4503573621612506E-2"/>
          <c:w val="0.94310906193078325"/>
          <c:h val="0.75353124999999999"/>
        </c:manualLayout>
      </c:layout>
      <c:lineChart>
        <c:grouping val="standard"/>
        <c:varyColors val="0"/>
        <c:ser>
          <c:idx val="0"/>
          <c:order val="0"/>
          <c:tx>
            <c:strRef>
              <c:f>'5.'!$B$7</c:f>
              <c:strCache>
                <c:ptCount val="1"/>
                <c:pt idx="0">
                  <c:v>Total</c:v>
                </c:pt>
              </c:strCache>
            </c:strRef>
          </c:tx>
          <c:spPr>
            <a:ln w="38100" cap="sq">
              <a:solidFill>
                <a:srgbClr val="006A7D"/>
              </a:solidFill>
              <a:prstDash val="solid"/>
              <a:round/>
            </a:ln>
            <a:effectLst/>
          </c:spPr>
          <c:marker>
            <c:symbol val="none"/>
          </c:marker>
          <c:cat>
            <c:numRef>
              <c:f>'5.'!$A$8:$A$39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'5.'!$B$8:$B$39</c:f>
              <c:numCache>
                <c:formatCode>#,##0</c:formatCode>
                <c:ptCount val="32"/>
                <c:pt idx="0">
                  <c:v>5016.9599300003956</c:v>
                </c:pt>
                <c:pt idx="1">
                  <c:v>5093.4079698530995</c:v>
                </c:pt>
                <c:pt idx="2">
                  <c:v>5175.1651856811386</c:v>
                </c:pt>
                <c:pt idx="3">
                  <c:v>5252.0205475494531</c:v>
                </c:pt>
                <c:pt idx="4">
                  <c:v>5306.2109139735467</c:v>
                </c:pt>
                <c:pt idx="5">
                  <c:v>5445.5127984207047</c:v>
                </c:pt>
                <c:pt idx="6">
                  <c:v>5514.0145036453332</c:v>
                </c:pt>
                <c:pt idx="7">
                  <c:v>5554.9725638563241</c:v>
                </c:pt>
                <c:pt idx="8">
                  <c:v>5657.437843475228</c:v>
                </c:pt>
                <c:pt idx="9">
                  <c:v>5762.7224411995094</c:v>
                </c:pt>
                <c:pt idx="10">
                  <c:v>5844.8718374951031</c:v>
                </c:pt>
                <c:pt idx="11">
                  <c:v>5935.2310217535351</c:v>
                </c:pt>
                <c:pt idx="12">
                  <c:v>6037.7603463223459</c:v>
                </c:pt>
                <c:pt idx="13">
                  <c:v>6156.5134761725258</c:v>
                </c:pt>
                <c:pt idx="14">
                  <c:v>6216.3365851817343</c:v>
                </c:pt>
                <c:pt idx="15">
                  <c:v>6275.9565939752465</c:v>
                </c:pt>
                <c:pt idx="16">
                  <c:v>6364.6139042412988</c:v>
                </c:pt>
                <c:pt idx="17">
                  <c:v>6468.9379250134707</c:v>
                </c:pt>
                <c:pt idx="18">
                  <c:v>6509.1960831121296</c:v>
                </c:pt>
                <c:pt idx="19">
                  <c:v>6566.6440614964804</c:v>
                </c:pt>
                <c:pt idx="20">
                  <c:v>6697.7208920525363</c:v>
                </c:pt>
                <c:pt idx="21">
                  <c:v>6806.0650597538279</c:v>
                </c:pt>
                <c:pt idx="22">
                  <c:v>6822.950484310586</c:v>
                </c:pt>
                <c:pt idx="23">
                  <c:v>6873.7366133890973</c:v>
                </c:pt>
                <c:pt idx="24">
                  <c:v>6945.9470360312489</c:v>
                </c:pt>
                <c:pt idx="25">
                  <c:v>7064.8179128410702</c:v>
                </c:pt>
                <c:pt idx="26">
                  <c:v>7161.6034805612653</c:v>
                </c:pt>
                <c:pt idx="27">
                  <c:v>7338.035642619574</c:v>
                </c:pt>
                <c:pt idx="28">
                  <c:v>7513.3944678928647</c:v>
                </c:pt>
                <c:pt idx="29">
                  <c:v>7688.5180061433175</c:v>
                </c:pt>
                <c:pt idx="30">
                  <c:v>7797.6450448788237</c:v>
                </c:pt>
                <c:pt idx="31">
                  <c:v>7843.2280854593591</c:v>
                </c:pt>
              </c:numCache>
            </c:numRef>
          </c:val>
          <c:smooth val="0"/>
          <c:extLst>
            <c:ext xmlns:c16="http://schemas.microsoft.com/office/drawing/2014/chart" uri="{C3380CC4-5D6E-409C-BE32-E72D297353CC}">
              <c16:uniqueId val="{00000000-05B9-43E6-BE37-E6AC3BD2793D}"/>
            </c:ext>
          </c:extLst>
        </c:ser>
        <c:ser>
          <c:idx val="4"/>
          <c:order val="1"/>
          <c:tx>
            <c:strRef>
              <c:f>'5.'!$C$7</c:f>
              <c:strCache>
                <c:ptCount val="1"/>
                <c:pt idx="0">
                  <c:v>varav svenska bankers utlåning</c:v>
                </c:pt>
              </c:strCache>
            </c:strRef>
          </c:tx>
          <c:spPr>
            <a:ln w="38100" cap="rnd">
              <a:solidFill>
                <a:srgbClr val="006A7D"/>
              </a:solidFill>
              <a:prstDash val="dash"/>
              <a:round/>
            </a:ln>
            <a:effectLst/>
          </c:spPr>
          <c:marker>
            <c:symbol val="none"/>
          </c:marker>
          <c:val>
            <c:numRef>
              <c:f>'5.'!$C$8:$C$39</c:f>
              <c:numCache>
                <c:formatCode>#,##0</c:formatCode>
                <c:ptCount val="32"/>
                <c:pt idx="0">
                  <c:v>4013.872123230587</c:v>
                </c:pt>
                <c:pt idx="1">
                  <c:v>4078.9330295202776</c:v>
                </c:pt>
                <c:pt idx="2">
                  <c:v>4148.0547298269021</c:v>
                </c:pt>
                <c:pt idx="3">
                  <c:v>4219.9629023111065</c:v>
                </c:pt>
                <c:pt idx="4">
                  <c:v>4276.8336370910702</c:v>
                </c:pt>
                <c:pt idx="5">
                  <c:v>4385.1748070797739</c:v>
                </c:pt>
                <c:pt idx="6">
                  <c:v>4434.8995380676361</c:v>
                </c:pt>
                <c:pt idx="7">
                  <c:v>4479.0770607645609</c:v>
                </c:pt>
                <c:pt idx="8">
                  <c:v>4547.8753447491399</c:v>
                </c:pt>
                <c:pt idx="9">
                  <c:v>4638.9925459301503</c:v>
                </c:pt>
                <c:pt idx="10">
                  <c:v>4709.0010388380551</c:v>
                </c:pt>
                <c:pt idx="11">
                  <c:v>4790.9743406188672</c:v>
                </c:pt>
                <c:pt idx="12">
                  <c:v>4876.0894444277928</c:v>
                </c:pt>
                <c:pt idx="13">
                  <c:v>4971.8762606600285</c:v>
                </c:pt>
                <c:pt idx="14">
                  <c:v>5023.2833212284486</c:v>
                </c:pt>
                <c:pt idx="15">
                  <c:v>5089.7821390676027</c:v>
                </c:pt>
                <c:pt idx="16">
                  <c:v>5151.107031174598</c:v>
                </c:pt>
                <c:pt idx="17">
                  <c:v>5237.2845646691867</c:v>
                </c:pt>
                <c:pt idx="18">
                  <c:v>5235.6910408846352</c:v>
                </c:pt>
                <c:pt idx="19">
                  <c:v>5292.5019875680437</c:v>
                </c:pt>
                <c:pt idx="20">
                  <c:v>5381.913432397414</c:v>
                </c:pt>
                <c:pt idx="21">
                  <c:v>5460.8311031516041</c:v>
                </c:pt>
                <c:pt idx="22">
                  <c:v>5485.7426939910411</c:v>
                </c:pt>
                <c:pt idx="23">
                  <c:v>5545.5922029333633</c:v>
                </c:pt>
                <c:pt idx="24">
                  <c:v>5593.447581754609</c:v>
                </c:pt>
                <c:pt idx="25">
                  <c:v>5687.2638941580071</c:v>
                </c:pt>
                <c:pt idx="26">
                  <c:v>5765.1447879528278</c:v>
                </c:pt>
                <c:pt idx="27">
                  <c:v>5906.8242646168592</c:v>
                </c:pt>
                <c:pt idx="28">
                  <c:v>6045.1408941004747</c:v>
                </c:pt>
                <c:pt idx="29">
                  <c:v>6156.8230146104379</c:v>
                </c:pt>
                <c:pt idx="30">
                  <c:v>6237.2794041206316</c:v>
                </c:pt>
                <c:pt idx="31">
                  <c:v>6274.2964198493055</c:v>
                </c:pt>
              </c:numCache>
            </c:numRef>
          </c:val>
          <c:smooth val="0"/>
          <c:extLst>
            <c:ext xmlns:c16="http://schemas.microsoft.com/office/drawing/2014/chart" uri="{C3380CC4-5D6E-409C-BE32-E72D297353CC}">
              <c16:uniqueId val="{00000003-015F-4BA1-AB7C-D9DE59091D61}"/>
            </c:ext>
          </c:extLst>
        </c:ser>
        <c:ser>
          <c:idx val="1"/>
          <c:order val="2"/>
          <c:tx>
            <c:strRef>
              <c:f>'5.'!$D$7</c:f>
              <c:strCache>
                <c:ptCount val="1"/>
                <c:pt idx="0">
                  <c:v>Hushåll - Bolån</c:v>
                </c:pt>
              </c:strCache>
            </c:strRef>
          </c:tx>
          <c:spPr>
            <a:ln w="38100" cap="rnd">
              <a:solidFill>
                <a:srgbClr val="F8971D"/>
              </a:solidFill>
              <a:round/>
            </a:ln>
            <a:effectLst/>
          </c:spPr>
          <c:marker>
            <c:symbol val="none"/>
          </c:marker>
          <c:cat>
            <c:numRef>
              <c:f>'5.'!$A$8:$A$39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'5.'!$D$8:$D$39</c:f>
              <c:numCache>
                <c:formatCode>#,##0</c:formatCode>
                <c:ptCount val="32"/>
                <c:pt idx="0">
                  <c:v>2523.0704852653439</c:v>
                </c:pt>
                <c:pt idx="1">
                  <c:v>2581.0884259246709</c:v>
                </c:pt>
                <c:pt idx="2">
                  <c:v>2639.091653914852</c:v>
                </c:pt>
                <c:pt idx="3">
                  <c:v>2700.7494975167433</c:v>
                </c:pt>
                <c:pt idx="4">
                  <c:v>2743.1588905836607</c:v>
                </c:pt>
                <c:pt idx="5">
                  <c:v>2810.7616210333035</c:v>
                </c:pt>
                <c:pt idx="6">
                  <c:v>2856.313348844903</c:v>
                </c:pt>
                <c:pt idx="7">
                  <c:v>2906.8442626565538</c:v>
                </c:pt>
                <c:pt idx="8">
                  <c:v>2951.843788380862</c:v>
                </c:pt>
                <c:pt idx="9">
                  <c:v>3012.2433361072581</c:v>
                </c:pt>
                <c:pt idx="10">
                  <c:v>3062.6032464484992</c:v>
                </c:pt>
                <c:pt idx="11">
                  <c:v>3112.0210575182987</c:v>
                </c:pt>
                <c:pt idx="12">
                  <c:v>3155.5141017155911</c:v>
                </c:pt>
                <c:pt idx="13">
                  <c:v>3200.4558868594577</c:v>
                </c:pt>
                <c:pt idx="14">
                  <c:v>3238.1026030509042</c:v>
                </c:pt>
                <c:pt idx="15">
                  <c:v>3283.8607911162271</c:v>
                </c:pt>
                <c:pt idx="16">
                  <c:v>3313.3978068779056</c:v>
                </c:pt>
                <c:pt idx="17">
                  <c:v>3357.1492256364268</c:v>
                </c:pt>
                <c:pt idx="18">
                  <c:v>3396.4026058334048</c:v>
                </c:pt>
                <c:pt idx="19">
                  <c:v>3444.652189942005</c:v>
                </c:pt>
                <c:pt idx="20">
                  <c:v>3486.9551003781035</c:v>
                </c:pt>
                <c:pt idx="21">
                  <c:v>3541.7796044219231</c:v>
                </c:pt>
                <c:pt idx="22">
                  <c:v>3586.7442242228381</c:v>
                </c:pt>
                <c:pt idx="23">
                  <c:v>3646.508181877789</c:v>
                </c:pt>
                <c:pt idx="24">
                  <c:v>3694.2667848447386</c:v>
                </c:pt>
                <c:pt idx="25">
                  <c:v>3761.7382970392996</c:v>
                </c:pt>
                <c:pt idx="26">
                  <c:v>3827.0130487050951</c:v>
                </c:pt>
                <c:pt idx="27">
                  <c:v>3896.9743676261642</c:v>
                </c:pt>
                <c:pt idx="28">
                  <c:v>3948.4640900501026</c:v>
                </c:pt>
                <c:pt idx="29">
                  <c:v>4005.7530800497871</c:v>
                </c:pt>
                <c:pt idx="30">
                  <c:v>4029.9524964053871</c:v>
                </c:pt>
                <c:pt idx="31">
                  <c:v>4045.8551360484894</c:v>
                </c:pt>
              </c:numCache>
            </c:numRef>
          </c:val>
          <c:smooth val="0"/>
          <c:extLst>
            <c:ext xmlns:c16="http://schemas.microsoft.com/office/drawing/2014/chart" uri="{C3380CC4-5D6E-409C-BE32-E72D297353CC}">
              <c16:uniqueId val="{00000001-05B9-43E6-BE37-E6AC3BD2793D}"/>
            </c:ext>
          </c:extLst>
        </c:ser>
        <c:ser>
          <c:idx val="5"/>
          <c:order val="3"/>
          <c:tx>
            <c:strRef>
              <c:f>'5.'!$E$7</c:f>
              <c:strCache>
                <c:ptCount val="1"/>
                <c:pt idx="0">
                  <c:v>varav svenska bankers utlåning</c:v>
                </c:pt>
              </c:strCache>
            </c:strRef>
          </c:tx>
          <c:spPr>
            <a:ln w="38100" cap="rnd">
              <a:solidFill>
                <a:srgbClr val="F8971D"/>
              </a:solidFill>
              <a:prstDash val="dash"/>
              <a:round/>
            </a:ln>
            <a:effectLst/>
          </c:spPr>
          <c:marker>
            <c:symbol val="none"/>
          </c:marker>
          <c:val>
            <c:numRef>
              <c:f>'5.'!$E$8:$E$39</c:f>
              <c:numCache>
                <c:formatCode>#,##0</c:formatCode>
                <c:ptCount val="32"/>
                <c:pt idx="0">
                  <c:v>2058.8647162653442</c:v>
                </c:pt>
                <c:pt idx="1">
                  <c:v>2108.095636924671</c:v>
                </c:pt>
                <c:pt idx="2">
                  <c:v>2157.843629914852</c:v>
                </c:pt>
                <c:pt idx="3">
                  <c:v>2207.6404865167433</c:v>
                </c:pt>
                <c:pt idx="4">
                  <c:v>2241.3732055836604</c:v>
                </c:pt>
                <c:pt idx="5">
                  <c:v>2296.7264090333042</c:v>
                </c:pt>
                <c:pt idx="6">
                  <c:v>2332.0488148449022</c:v>
                </c:pt>
                <c:pt idx="7">
                  <c:v>2371.8345196565542</c:v>
                </c:pt>
                <c:pt idx="8">
                  <c:v>2409.4073063808614</c:v>
                </c:pt>
                <c:pt idx="9">
                  <c:v>2461.2652871072582</c:v>
                </c:pt>
                <c:pt idx="10">
                  <c:v>2504.9677454484995</c:v>
                </c:pt>
                <c:pt idx="11">
                  <c:v>2552.782329518298</c:v>
                </c:pt>
                <c:pt idx="12">
                  <c:v>2594.4776507155921</c:v>
                </c:pt>
                <c:pt idx="13">
                  <c:v>2633.763054859457</c:v>
                </c:pt>
                <c:pt idx="14">
                  <c:v>2665.9958100509039</c:v>
                </c:pt>
                <c:pt idx="15">
                  <c:v>2706.4918701162269</c:v>
                </c:pt>
                <c:pt idx="16">
                  <c:v>2730.7000258779058</c:v>
                </c:pt>
                <c:pt idx="17">
                  <c:v>2767.8089006364271</c:v>
                </c:pt>
                <c:pt idx="18">
                  <c:v>2800.5377548334054</c:v>
                </c:pt>
                <c:pt idx="19">
                  <c:v>2840.8796139420051</c:v>
                </c:pt>
                <c:pt idx="20">
                  <c:v>2876.0370523781035</c:v>
                </c:pt>
                <c:pt idx="21">
                  <c:v>2916.9264194219227</c:v>
                </c:pt>
                <c:pt idx="22">
                  <c:v>2954.0939482228378</c:v>
                </c:pt>
                <c:pt idx="23">
                  <c:v>3004.0726788777893</c:v>
                </c:pt>
                <c:pt idx="24">
                  <c:v>3044.7510218447387</c:v>
                </c:pt>
                <c:pt idx="25">
                  <c:v>3099.9097800392988</c:v>
                </c:pt>
                <c:pt idx="26">
                  <c:v>3153.0797267050953</c:v>
                </c:pt>
                <c:pt idx="27">
                  <c:v>3209.5271236261642</c:v>
                </c:pt>
                <c:pt idx="28">
                  <c:v>3260.0614280501027</c:v>
                </c:pt>
                <c:pt idx="29">
                  <c:v>3304.0280510497873</c:v>
                </c:pt>
                <c:pt idx="30">
                  <c:v>3321.7876844053867</c:v>
                </c:pt>
                <c:pt idx="31">
                  <c:v>3336.5215390484891</c:v>
                </c:pt>
              </c:numCache>
            </c:numRef>
          </c:val>
          <c:smooth val="0"/>
          <c:extLst>
            <c:ext xmlns:c16="http://schemas.microsoft.com/office/drawing/2014/chart" uri="{C3380CC4-5D6E-409C-BE32-E72D297353CC}">
              <c16:uniqueId val="{00000004-015F-4BA1-AB7C-D9DE59091D61}"/>
            </c:ext>
          </c:extLst>
        </c:ser>
        <c:ser>
          <c:idx val="2"/>
          <c:order val="4"/>
          <c:tx>
            <c:strRef>
              <c:f>'5.'!$F$7</c:f>
              <c:strCache>
                <c:ptCount val="1"/>
                <c:pt idx="0">
                  <c:v>Företag</c:v>
                </c:pt>
              </c:strCache>
            </c:strRef>
          </c:tx>
          <c:spPr>
            <a:ln w="38100" cap="sq">
              <a:solidFill>
                <a:srgbClr val="6E2B62"/>
              </a:solidFill>
              <a:prstDash val="solid"/>
              <a:round/>
            </a:ln>
            <a:effectLst/>
          </c:spPr>
          <c:marker>
            <c:symbol val="none"/>
          </c:marker>
          <c:cat>
            <c:numRef>
              <c:f>'5.'!$A$8:$A$39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'5.'!$F$8:$F$39</c:f>
              <c:numCache>
                <c:formatCode>#,##0</c:formatCode>
                <c:ptCount val="32"/>
                <c:pt idx="0">
                  <c:v>1955.9398008949413</c:v>
                </c:pt>
                <c:pt idx="1">
                  <c:v>1965.5708570849276</c:v>
                </c:pt>
                <c:pt idx="2">
                  <c:v>1949.5535577871972</c:v>
                </c:pt>
                <c:pt idx="3">
                  <c:v>1961.0142874359999</c:v>
                </c:pt>
                <c:pt idx="4">
                  <c:v>1969.4713669979071</c:v>
                </c:pt>
                <c:pt idx="5">
                  <c:v>2031.225931344195</c:v>
                </c:pt>
                <c:pt idx="6">
                  <c:v>2046.6211573091782</c:v>
                </c:pt>
                <c:pt idx="7">
                  <c:v>2034.0212020299937</c:v>
                </c:pt>
                <c:pt idx="8">
                  <c:v>2083.4184873267877</c:v>
                </c:pt>
                <c:pt idx="9">
                  <c:v>2112.8516615059812</c:v>
                </c:pt>
                <c:pt idx="10">
                  <c:v>2134.4086899533254</c:v>
                </c:pt>
                <c:pt idx="11">
                  <c:v>2160.2108027161166</c:v>
                </c:pt>
                <c:pt idx="12">
                  <c:v>2213.0581376810483</c:v>
                </c:pt>
                <c:pt idx="13">
                  <c:v>2272.8675078982692</c:v>
                </c:pt>
                <c:pt idx="14">
                  <c:v>2286.8120974994399</c:v>
                </c:pt>
                <c:pt idx="15">
                  <c:v>2296.1829952318326</c:v>
                </c:pt>
                <c:pt idx="16">
                  <c:v>2345.0087364132723</c:v>
                </c:pt>
                <c:pt idx="17">
                  <c:v>2391.5697195662055</c:v>
                </c:pt>
                <c:pt idx="18">
                  <c:v>2384.4990121745118</c:v>
                </c:pt>
                <c:pt idx="19">
                  <c:v>2387.7897211604936</c:v>
                </c:pt>
                <c:pt idx="20">
                  <c:v>2471.0320343436379</c:v>
                </c:pt>
                <c:pt idx="21">
                  <c:v>2494.5605473311025</c:v>
                </c:pt>
                <c:pt idx="22">
                  <c:v>2456.6846234036493</c:v>
                </c:pt>
                <c:pt idx="23">
                  <c:v>2441.2501750727506</c:v>
                </c:pt>
                <c:pt idx="24">
                  <c:v>2457.5594141427914</c:v>
                </c:pt>
                <c:pt idx="25">
                  <c:v>2485.1375421018311</c:v>
                </c:pt>
                <c:pt idx="26">
                  <c:v>2506.7833403198192</c:v>
                </c:pt>
                <c:pt idx="27">
                  <c:v>2601.8382870113619</c:v>
                </c:pt>
                <c:pt idx="28">
                  <c:v>2719.4099942701891</c:v>
                </c:pt>
                <c:pt idx="29">
                  <c:v>2827.0749696935677</c:v>
                </c:pt>
                <c:pt idx="30">
                  <c:v>2918.4015808064655</c:v>
                </c:pt>
                <c:pt idx="31">
                  <c:v>2954.148474664627</c:v>
                </c:pt>
              </c:numCache>
            </c:numRef>
          </c:val>
          <c:smooth val="0"/>
          <c:extLst>
            <c:ext xmlns:c16="http://schemas.microsoft.com/office/drawing/2014/chart" uri="{C3380CC4-5D6E-409C-BE32-E72D297353CC}">
              <c16:uniqueId val="{00000002-05B9-43E6-BE37-E6AC3BD2793D}"/>
            </c:ext>
          </c:extLst>
        </c:ser>
        <c:ser>
          <c:idx val="6"/>
          <c:order val="5"/>
          <c:tx>
            <c:strRef>
              <c:f>'5.'!$G$7</c:f>
              <c:strCache>
                <c:ptCount val="1"/>
                <c:pt idx="0">
                  <c:v>varav svenska bankers utlåning</c:v>
                </c:pt>
              </c:strCache>
            </c:strRef>
          </c:tx>
          <c:spPr>
            <a:ln w="38100" cap="rnd">
              <a:solidFill>
                <a:srgbClr val="6E2B62"/>
              </a:solidFill>
              <a:prstDash val="dash"/>
              <a:round/>
            </a:ln>
            <a:effectLst/>
          </c:spPr>
          <c:marker>
            <c:symbol val="none"/>
          </c:marker>
          <c:val>
            <c:numRef>
              <c:f>'5.'!$G$8:$G$39</c:f>
              <c:numCache>
                <c:formatCode>#,##0</c:formatCode>
                <c:ptCount val="32"/>
                <c:pt idx="0">
                  <c:v>1507.5027297597057</c:v>
                </c:pt>
                <c:pt idx="1">
                  <c:v>1516.040171502106</c:v>
                </c:pt>
                <c:pt idx="2">
                  <c:v>1508.3851915239109</c:v>
                </c:pt>
                <c:pt idx="3">
                  <c:v>1526.6154587603708</c:v>
                </c:pt>
                <c:pt idx="4">
                  <c:v>1545.9393498510415</c:v>
                </c:pt>
                <c:pt idx="5">
                  <c:v>1590.6539329562424</c:v>
                </c:pt>
                <c:pt idx="6">
                  <c:v>1598.6904061327507</c:v>
                </c:pt>
                <c:pt idx="7">
                  <c:v>1601.1068304752305</c:v>
                </c:pt>
                <c:pt idx="8">
                  <c:v>1625.0784342595193</c:v>
                </c:pt>
                <c:pt idx="9">
                  <c:v>1651.8805483698206</c:v>
                </c:pt>
                <c:pt idx="10">
                  <c:v>1668.5162568165463</c:v>
                </c:pt>
                <c:pt idx="11">
                  <c:v>1687.98895097534</c:v>
                </c:pt>
                <c:pt idx="12">
                  <c:v>1724.5733520947031</c:v>
                </c:pt>
                <c:pt idx="13">
                  <c:v>1770.3643245269409</c:v>
                </c:pt>
                <c:pt idx="14">
                  <c:v>1782.860000656384</c:v>
                </c:pt>
                <c:pt idx="15">
                  <c:v>1804.4797423629068</c:v>
                </c:pt>
                <c:pt idx="16">
                  <c:v>1830.4186205182921</c:v>
                </c:pt>
                <c:pt idx="17">
                  <c:v>1868.390468888731</c:v>
                </c:pt>
                <c:pt idx="18">
                  <c:v>1828.0360463177162</c:v>
                </c:pt>
                <c:pt idx="19">
                  <c:v>1839.8643603144462</c:v>
                </c:pt>
                <c:pt idx="20">
                  <c:v>1888.3665073991363</c:v>
                </c:pt>
                <c:pt idx="21">
                  <c:v>1917.9022715903275</c:v>
                </c:pt>
                <c:pt idx="22">
                  <c:v>1898.0468685778926</c:v>
                </c:pt>
                <c:pt idx="23">
                  <c:v>1903.5397866721778</c:v>
                </c:pt>
                <c:pt idx="24">
                  <c:v>1904.5591891898018</c:v>
                </c:pt>
                <c:pt idx="25">
                  <c:v>1924.4970125827874</c:v>
                </c:pt>
                <c:pt idx="26">
                  <c:v>1942.6482781080856</c:v>
                </c:pt>
                <c:pt idx="27">
                  <c:v>2019.2751101042497</c:v>
                </c:pt>
                <c:pt idx="28">
                  <c:v>2102.2418967561912</c:v>
                </c:pt>
                <c:pt idx="29">
                  <c:v>2163.0476855962575</c:v>
                </c:pt>
                <c:pt idx="30">
                  <c:v>2232.5137592687834</c:v>
                </c:pt>
                <c:pt idx="31">
                  <c:v>2260.1005605478858</c:v>
                </c:pt>
              </c:numCache>
            </c:numRef>
          </c:val>
          <c:smooth val="0"/>
          <c:extLst>
            <c:ext xmlns:c16="http://schemas.microsoft.com/office/drawing/2014/chart" uri="{C3380CC4-5D6E-409C-BE32-E72D297353CC}">
              <c16:uniqueId val="{00000005-015F-4BA1-AB7C-D9DE59091D61}"/>
            </c:ext>
          </c:extLst>
        </c:ser>
        <c:ser>
          <c:idx val="3"/>
          <c:order val="6"/>
          <c:tx>
            <c:strRef>
              <c:f>'5.'!$H$7</c:f>
              <c:strCache>
                <c:ptCount val="1"/>
                <c:pt idx="0">
                  <c:v>Hushåll - konsumtionskrediter</c:v>
                </c:pt>
              </c:strCache>
            </c:strRef>
          </c:tx>
          <c:spPr>
            <a:ln w="38100" cap="rnd">
              <a:solidFill>
                <a:srgbClr val="F7EA48"/>
              </a:solidFill>
              <a:round/>
            </a:ln>
            <a:effectLst/>
          </c:spPr>
          <c:marker>
            <c:symbol val="none"/>
          </c:marker>
          <c:cat>
            <c:numRef>
              <c:f>'5.'!$A$8:$A$39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'5.'!$H$8:$H$39</c:f>
              <c:numCache>
                <c:formatCode>#,##0</c:formatCode>
                <c:ptCount val="32"/>
                <c:pt idx="0">
                  <c:v>140.27689660169813</c:v>
                </c:pt>
                <c:pt idx="1">
                  <c:v>144.9015374786396</c:v>
                </c:pt>
                <c:pt idx="2">
                  <c:v>157.05822889030497</c:v>
                </c:pt>
                <c:pt idx="3">
                  <c:v>154.55731163791239</c:v>
                </c:pt>
                <c:pt idx="4">
                  <c:v>154.79544153194527</c:v>
                </c:pt>
                <c:pt idx="5">
                  <c:v>159.58820731088946</c:v>
                </c:pt>
                <c:pt idx="6">
                  <c:v>162.16220245554982</c:v>
                </c:pt>
                <c:pt idx="7">
                  <c:v>162.49032927890551</c:v>
                </c:pt>
                <c:pt idx="8">
                  <c:v>165.82615628690752</c:v>
                </c:pt>
                <c:pt idx="9">
                  <c:v>174.91505267774889</c:v>
                </c:pt>
                <c:pt idx="10">
                  <c:v>179.65259090869679</c:v>
                </c:pt>
                <c:pt idx="11">
                  <c:v>192.01144588042953</c:v>
                </c:pt>
                <c:pt idx="12">
                  <c:v>195.99810406034462</c:v>
                </c:pt>
                <c:pt idx="13">
                  <c:v>202.69014748012512</c:v>
                </c:pt>
                <c:pt idx="14">
                  <c:v>206.3694346932345</c:v>
                </c:pt>
                <c:pt idx="15">
                  <c:v>239.99517299792177</c:v>
                </c:pt>
                <c:pt idx="16">
                  <c:v>246.3992682642149</c:v>
                </c:pt>
                <c:pt idx="17">
                  <c:v>255.61135587112611</c:v>
                </c:pt>
                <c:pt idx="18">
                  <c:v>259.06103387044476</c:v>
                </c:pt>
                <c:pt idx="19">
                  <c:v>265.89445610761572</c:v>
                </c:pt>
                <c:pt idx="20">
                  <c:v>267.7818566265874</c:v>
                </c:pt>
                <c:pt idx="21">
                  <c:v>270.02860439851725</c:v>
                </c:pt>
                <c:pt idx="22">
                  <c:v>272.57390865325385</c:v>
                </c:pt>
                <c:pt idx="23">
                  <c:v>273.92772295314757</c:v>
                </c:pt>
                <c:pt idx="24">
                  <c:v>275.81210162744105</c:v>
                </c:pt>
                <c:pt idx="25">
                  <c:v>287.45884082260392</c:v>
                </c:pt>
                <c:pt idx="26">
                  <c:v>290.2739757861923</c:v>
                </c:pt>
                <c:pt idx="27">
                  <c:v>295.13955087024061</c:v>
                </c:pt>
                <c:pt idx="28">
                  <c:v>296.20697674822242</c:v>
                </c:pt>
                <c:pt idx="29">
                  <c:v>303.87960318631661</c:v>
                </c:pt>
                <c:pt idx="30">
                  <c:v>300.40928496905633</c:v>
                </c:pt>
                <c:pt idx="31">
                  <c:v>297.93920583807335</c:v>
                </c:pt>
              </c:numCache>
            </c:numRef>
          </c:val>
          <c:smooth val="0"/>
          <c:extLst>
            <c:ext xmlns:c16="http://schemas.microsoft.com/office/drawing/2014/chart" uri="{C3380CC4-5D6E-409C-BE32-E72D297353CC}">
              <c16:uniqueId val="{00000003-05B9-43E6-BE37-E6AC3BD2793D}"/>
            </c:ext>
          </c:extLst>
        </c:ser>
        <c:ser>
          <c:idx val="7"/>
          <c:order val="7"/>
          <c:tx>
            <c:strRef>
              <c:f>'5.'!$I$7</c:f>
              <c:strCache>
                <c:ptCount val="1"/>
                <c:pt idx="0">
                  <c:v>varav svenska bankers utlåning</c:v>
                </c:pt>
              </c:strCache>
            </c:strRef>
          </c:tx>
          <c:spPr>
            <a:ln w="38100" cap="rnd">
              <a:solidFill>
                <a:srgbClr val="F7EA48"/>
              </a:solidFill>
              <a:prstDash val="dash"/>
              <a:round/>
            </a:ln>
            <a:effectLst/>
          </c:spPr>
          <c:marker>
            <c:symbol val="none"/>
          </c:marker>
          <c:val>
            <c:numRef>
              <c:f>'5.'!$I$8:$I$39</c:f>
              <c:numCache>
                <c:formatCode>#,##0</c:formatCode>
                <c:ptCount val="32"/>
                <c:pt idx="0">
                  <c:v>131.53720560169808</c:v>
                </c:pt>
                <c:pt idx="1">
                  <c:v>135.83891847863958</c:v>
                </c:pt>
                <c:pt idx="2">
                  <c:v>134.6910450017852</c:v>
                </c:pt>
                <c:pt idx="3">
                  <c:v>133.08055556544249</c:v>
                </c:pt>
                <c:pt idx="4">
                  <c:v>133.61360640134549</c:v>
                </c:pt>
                <c:pt idx="5">
                  <c:v>137.84019773533967</c:v>
                </c:pt>
                <c:pt idx="6">
                  <c:v>139.01947519102995</c:v>
                </c:pt>
                <c:pt idx="7">
                  <c:v>138.57539517947561</c:v>
                </c:pt>
                <c:pt idx="8">
                  <c:v>141.94077774323773</c:v>
                </c:pt>
                <c:pt idx="9">
                  <c:v>150.05775758284898</c:v>
                </c:pt>
                <c:pt idx="10">
                  <c:v>155.54801129132701</c:v>
                </c:pt>
                <c:pt idx="11">
                  <c:v>167.34911137544972</c:v>
                </c:pt>
                <c:pt idx="12">
                  <c:v>171.4589101819148</c:v>
                </c:pt>
                <c:pt idx="13">
                  <c:v>178.05684563876517</c:v>
                </c:pt>
                <c:pt idx="14">
                  <c:v>181.56011509863461</c:v>
                </c:pt>
                <c:pt idx="15">
                  <c:v>183.61883138274192</c:v>
                </c:pt>
                <c:pt idx="16">
                  <c:v>190.57845639288502</c:v>
                </c:pt>
                <c:pt idx="17">
                  <c:v>198.18306104817626</c:v>
                </c:pt>
                <c:pt idx="18">
                  <c:v>200.86608305631478</c:v>
                </c:pt>
                <c:pt idx="19">
                  <c:v>207.56644284037588</c:v>
                </c:pt>
                <c:pt idx="20">
                  <c:v>210.02949761113746</c:v>
                </c:pt>
                <c:pt idx="21">
                  <c:v>213.07676803326734</c:v>
                </c:pt>
                <c:pt idx="22">
                  <c:v>214.97673068742401</c:v>
                </c:pt>
                <c:pt idx="23">
                  <c:v>215.88091216913782</c:v>
                </c:pt>
                <c:pt idx="24">
                  <c:v>217.6370715893313</c:v>
                </c:pt>
                <c:pt idx="25">
                  <c:v>227.16569182675403</c:v>
                </c:pt>
                <c:pt idx="26">
                  <c:v>229.18885728233244</c:v>
                </c:pt>
                <c:pt idx="27">
                  <c:v>233.72645180431076</c:v>
                </c:pt>
                <c:pt idx="28">
                  <c:v>234.59462646223261</c:v>
                </c:pt>
                <c:pt idx="29">
                  <c:v>241.10718610322661</c:v>
                </c:pt>
                <c:pt idx="30">
                  <c:v>238.43494575740641</c:v>
                </c:pt>
                <c:pt idx="31">
                  <c:v>236.5176923697135</c:v>
                </c:pt>
              </c:numCache>
            </c:numRef>
          </c:val>
          <c:smooth val="0"/>
          <c:extLst>
            <c:ext xmlns:c16="http://schemas.microsoft.com/office/drawing/2014/chart" uri="{C3380CC4-5D6E-409C-BE32-E72D297353CC}">
              <c16:uniqueId val="{00000006-015F-4BA1-AB7C-D9DE59091D61}"/>
            </c:ext>
          </c:extLst>
        </c:ser>
        <c:dLbls>
          <c:showLegendKey val="0"/>
          <c:showVal val="0"/>
          <c:showCatName val="0"/>
          <c:showSerName val="0"/>
          <c:showPercent val="0"/>
          <c:showBubbleSize val="0"/>
        </c:dLbls>
        <c:smooth val="0"/>
        <c:axId val="517726632"/>
        <c:axId val="517737456"/>
        <c:extLst/>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2"/>
        <c:majorTimeUnit val="months"/>
        <c:minorUnit val="1"/>
        <c:minorTimeUnit val="month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9.4741312301306155E-2"/>
          <c:y val="0.87889613042137638"/>
          <c:w val="0.80831597925896936"/>
          <c:h val="0.1190120095823659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74838169098714713"/>
        </c:manualLayout>
      </c:layout>
      <c:lineChart>
        <c:grouping val="standard"/>
        <c:varyColors val="0"/>
        <c:ser>
          <c:idx val="0"/>
          <c:order val="0"/>
          <c:tx>
            <c:strRef>
              <c:f>'6.'!$B$7</c:f>
              <c:strCache>
                <c:ptCount val="1"/>
                <c:pt idx="0">
                  <c:v>Total</c:v>
                </c:pt>
              </c:strCache>
            </c:strRef>
          </c:tx>
          <c:spPr>
            <a:ln w="38100" cap="sq">
              <a:solidFill>
                <a:srgbClr val="006A7D"/>
              </a:solidFill>
              <a:prstDash val="solid"/>
              <a:round/>
            </a:ln>
            <a:effectLst/>
          </c:spPr>
          <c:marker>
            <c:symbol val="none"/>
          </c:marker>
          <c:cat>
            <c:numRef>
              <c:f>'6.'!$A$8:$A$35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'6.'!$B$8:$B$35</c:f>
              <c:numCache>
                <c:formatCode>0.0</c:formatCode>
                <c:ptCount val="28"/>
                <c:pt idx="0">
                  <c:v>5.7654633086361651</c:v>
                </c:pt>
                <c:pt idx="1">
                  <c:v>6.9129516161211768</c:v>
                </c:pt>
                <c:pt idx="2">
                  <c:v>6.5476039084073401</c:v>
                </c:pt>
                <c:pt idx="3">
                  <c:v>5.7682945747085101</c:v>
                </c:pt>
                <c:pt idx="4">
                  <c:v>6.6191663919115795</c:v>
                </c:pt>
                <c:pt idx="5">
                  <c:v>5.8251565007945816</c:v>
                </c:pt>
                <c:pt idx="6">
                  <c:v>6.0002985779424201</c:v>
                </c:pt>
                <c:pt idx="7">
                  <c:v>6.8453705851110769</c:v>
                </c:pt>
                <c:pt idx="8">
                  <c:v>6.7225219855618468</c:v>
                </c:pt>
                <c:pt idx="9">
                  <c:v>6.8334201237540304</c:v>
                </c:pt>
                <c:pt idx="10">
                  <c:v>6.3553959439053731</c:v>
                </c:pt>
                <c:pt idx="11">
                  <c:v>5.7407297369369337</c:v>
                </c:pt>
                <c:pt idx="12">
                  <c:v>5.4134900885564718</c:v>
                </c:pt>
                <c:pt idx="13">
                  <c:v>5.0746977173057095</c:v>
                </c:pt>
                <c:pt idx="14">
                  <c:v>4.7111267853240602</c:v>
                </c:pt>
                <c:pt idx="15">
                  <c:v>4.6317635115623146</c:v>
                </c:pt>
                <c:pt idx="16">
                  <c:v>5.2337344075067849</c:v>
                </c:pt>
                <c:pt idx="17">
                  <c:v>5.2114758040386455</c:v>
                </c:pt>
                <c:pt idx="18">
                  <c:v>4.8201712959989207</c:v>
                </c:pt>
                <c:pt idx="19">
                  <c:v>4.6765524218566057</c:v>
                </c:pt>
                <c:pt idx="20">
                  <c:v>3.7061285171386515</c:v>
                </c:pt>
                <c:pt idx="21">
                  <c:v>3.8017981141162061</c:v>
                </c:pt>
                <c:pt idx="22">
                  <c:v>4.9634391606595107</c:v>
                </c:pt>
                <c:pt idx="23">
                  <c:v>6.7546817014502158</c:v>
                </c:pt>
                <c:pt idx="24">
                  <c:v>8.169475363374513</c:v>
                </c:pt>
                <c:pt idx="25">
                  <c:v>8.82825433007417</c:v>
                </c:pt>
                <c:pt idx="26">
                  <c:v>8.8812731121454149</c:v>
                </c:pt>
                <c:pt idx="27">
                  <c:v>6.8845733033185308</c:v>
                </c:pt>
              </c:numCache>
            </c:numRef>
          </c:val>
          <c:smooth val="0"/>
          <c:extLst>
            <c:ext xmlns:c16="http://schemas.microsoft.com/office/drawing/2014/chart" uri="{C3380CC4-5D6E-409C-BE32-E72D297353CC}">
              <c16:uniqueId val="{00000000-25E7-4EA1-ABA3-272EB40F7976}"/>
            </c:ext>
          </c:extLst>
        </c:ser>
        <c:ser>
          <c:idx val="2"/>
          <c:order val="1"/>
          <c:tx>
            <c:strRef>
              <c:f>'6.'!$C$7</c:f>
              <c:strCache>
                <c:ptCount val="1"/>
                <c:pt idx="0">
                  <c:v>Hushåll - Bolån</c:v>
                </c:pt>
              </c:strCache>
            </c:strRef>
          </c:tx>
          <c:spPr>
            <a:ln w="38100" cap="rnd">
              <a:solidFill>
                <a:srgbClr val="F8971D"/>
              </a:solidFill>
              <a:prstDash val="solid"/>
              <a:round/>
            </a:ln>
            <a:effectLst/>
          </c:spPr>
          <c:marker>
            <c:symbol val="none"/>
          </c:marker>
          <c:cat>
            <c:numRef>
              <c:f>'6.'!$A$8:$A$35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'6.'!$C$8:$C$35</c:f>
              <c:numCache>
                <c:formatCode>0.0</c:formatCode>
                <c:ptCount val="28"/>
                <c:pt idx="0">
                  <c:v>8.723038321902866</c:v>
                </c:pt>
                <c:pt idx="1">
                  <c:v>8.8983078921967884</c:v>
                </c:pt>
                <c:pt idx="2">
                  <c:v>8.2309265238220242</c:v>
                </c:pt>
                <c:pt idx="3">
                  <c:v>7.6310211416982021</c:v>
                </c:pt>
                <c:pt idx="4">
                  <c:v>7.6074666514413858</c:v>
                </c:pt>
                <c:pt idx="5">
                  <c:v>7.1682249240291318</c:v>
                </c:pt>
                <c:pt idx="6">
                  <c:v>7.2222432348684862</c:v>
                </c:pt>
                <c:pt idx="7">
                  <c:v>7.0584034204238533</c:v>
                </c:pt>
                <c:pt idx="8">
                  <c:v>6.8997659746231399</c:v>
                </c:pt>
                <c:pt idx="9">
                  <c:v>6.2482518758072203</c:v>
                </c:pt>
                <c:pt idx="10">
                  <c:v>5.7303980463653037</c:v>
                </c:pt>
                <c:pt idx="11">
                  <c:v>5.5218049756695198</c:v>
                </c:pt>
                <c:pt idx="12">
                  <c:v>5.0034225825983825</c:v>
                </c:pt>
                <c:pt idx="13">
                  <c:v>4.8959693342540911</c:v>
                </c:pt>
                <c:pt idx="14">
                  <c:v>4.8886654373876848</c:v>
                </c:pt>
                <c:pt idx="15">
                  <c:v>4.8964133699200607</c:v>
                </c:pt>
                <c:pt idx="16">
                  <c:v>5.2380457649827017</c:v>
                </c:pt>
                <c:pt idx="17">
                  <c:v>5.4996178714842525</c:v>
                </c:pt>
                <c:pt idx="18">
                  <c:v>5.6042124706451757</c:v>
                </c:pt>
                <c:pt idx="19">
                  <c:v>5.8599818154407846</c:v>
                </c:pt>
                <c:pt idx="20">
                  <c:v>5.9453499829738465</c:v>
                </c:pt>
                <c:pt idx="21">
                  <c:v>6.2104003406298069</c:v>
                </c:pt>
                <c:pt idx="22">
                  <c:v>6.6988000666347469</c:v>
                </c:pt>
                <c:pt idx="23">
                  <c:v>6.8686582685629993</c:v>
                </c:pt>
                <c:pt idx="24">
                  <c:v>6.8808594508706467</c:v>
                </c:pt>
                <c:pt idx="25">
                  <c:v>6.4867559554193654</c:v>
                </c:pt>
                <c:pt idx="26">
                  <c:v>5.3028156715838382</c:v>
                </c:pt>
                <c:pt idx="27">
                  <c:v>3.8204194941373393</c:v>
                </c:pt>
              </c:numCache>
            </c:numRef>
          </c:val>
          <c:smooth val="0"/>
          <c:extLst>
            <c:ext xmlns:c16="http://schemas.microsoft.com/office/drawing/2014/chart" uri="{C3380CC4-5D6E-409C-BE32-E72D297353CC}">
              <c16:uniqueId val="{00000002-25E7-4EA1-ABA3-272EB40F7976}"/>
            </c:ext>
          </c:extLst>
        </c:ser>
        <c:ser>
          <c:idx val="4"/>
          <c:order val="2"/>
          <c:tx>
            <c:strRef>
              <c:f>'6.'!$D$7</c:f>
              <c:strCache>
                <c:ptCount val="1"/>
                <c:pt idx="0">
                  <c:v>Företag</c:v>
                </c:pt>
              </c:strCache>
            </c:strRef>
          </c:tx>
          <c:spPr>
            <a:ln w="38100" cap="sq">
              <a:solidFill>
                <a:srgbClr val="6E2B62"/>
              </a:solidFill>
              <a:round/>
            </a:ln>
            <a:effectLst/>
          </c:spPr>
          <c:marker>
            <c:symbol val="none"/>
          </c:marker>
          <c:cat>
            <c:numRef>
              <c:f>'6.'!$A$8:$A$35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'6.'!$D$8:$D$35</c:f>
              <c:numCache>
                <c:formatCode>0.0</c:formatCode>
                <c:ptCount val="28"/>
                <c:pt idx="0">
                  <c:v>0.69181914989278059</c:v>
                </c:pt>
                <c:pt idx="1">
                  <c:v>3.3402547673421656</c:v>
                </c:pt>
                <c:pt idx="2">
                  <c:v>4.9789655244022013</c:v>
                </c:pt>
                <c:pt idx="3">
                  <c:v>3.7229159961628566</c:v>
                </c:pt>
                <c:pt idx="4">
                  <c:v>5.7856703193696069</c:v>
                </c:pt>
                <c:pt idx="5">
                  <c:v>4.0185451013698525</c:v>
                </c:pt>
                <c:pt idx="6">
                  <c:v>4.2893885041023871</c:v>
                </c:pt>
                <c:pt idx="7">
                  <c:v>6.2039471643748456</c:v>
                </c:pt>
                <c:pt idx="8">
                  <c:v>6.2224488811462919</c:v>
                </c:pt>
                <c:pt idx="9">
                  <c:v>7.573453892084081</c:v>
                </c:pt>
                <c:pt idx="10">
                  <c:v>7.1403104880278123</c:v>
                </c:pt>
                <c:pt idx="11">
                  <c:v>6.2943946185600508</c:v>
                </c:pt>
                <c:pt idx="12">
                  <c:v>5.9623647696164239</c:v>
                </c:pt>
                <c:pt idx="13">
                  <c:v>5.2225750623581479</c:v>
                </c:pt>
                <c:pt idx="14">
                  <c:v>4.2717508264841442</c:v>
                </c:pt>
                <c:pt idx="15">
                  <c:v>3.9895220075615967</c:v>
                </c:pt>
                <c:pt idx="16">
                  <c:v>5.3741078220083782</c:v>
                </c:pt>
                <c:pt idx="17">
                  <c:v>4.3064112629582096</c:v>
                </c:pt>
                <c:pt idx="18">
                  <c:v>3.0272862710607251</c:v>
                </c:pt>
                <c:pt idx="19">
                  <c:v>2.2389096258557784</c:v>
                </c:pt>
                <c:pt idx="20">
                  <c:v>-0.54522240155518986</c:v>
                </c:pt>
                <c:pt idx="21">
                  <c:v>-0.37774209326580932</c:v>
                </c:pt>
                <c:pt idx="22">
                  <c:v>2.0392815764344929</c:v>
                </c:pt>
                <c:pt idx="23">
                  <c:v>6.5781095923045152</c:v>
                </c:pt>
                <c:pt idx="24">
                  <c:v>10.654903341115451</c:v>
                </c:pt>
                <c:pt idx="25">
                  <c:v>13.759295885995094</c:v>
                </c:pt>
                <c:pt idx="26">
                  <c:v>16.42017616225786</c:v>
                </c:pt>
                <c:pt idx="27">
                  <c:v>13.540818021321034</c:v>
                </c:pt>
              </c:numCache>
            </c:numRef>
          </c:val>
          <c:smooth val="0"/>
          <c:extLst>
            <c:ext xmlns:c16="http://schemas.microsoft.com/office/drawing/2014/chart" uri="{C3380CC4-5D6E-409C-BE32-E72D297353CC}">
              <c16:uniqueId val="{00000004-25E7-4EA1-ABA3-272EB40F7976}"/>
            </c:ext>
          </c:extLst>
        </c:ser>
        <c:ser>
          <c:idx val="6"/>
          <c:order val="3"/>
          <c:tx>
            <c:strRef>
              <c:f>'6.'!$E$7</c:f>
              <c:strCache>
                <c:ptCount val="1"/>
                <c:pt idx="0">
                  <c:v>Hushåll - konsumtionskrediter</c:v>
                </c:pt>
              </c:strCache>
            </c:strRef>
          </c:tx>
          <c:spPr>
            <a:ln w="38100" cap="sq">
              <a:solidFill>
                <a:srgbClr val="F7EA48"/>
              </a:solidFill>
              <a:prstDash val="solid"/>
              <a:round/>
            </a:ln>
            <a:effectLst/>
          </c:spPr>
          <c:marker>
            <c:symbol val="none"/>
          </c:marker>
          <c:cat>
            <c:numRef>
              <c:f>'6.'!$A$8:$A$35</c:f>
              <c:numCache>
                <c:formatCode>mmm\-yy</c:formatCode>
                <c:ptCount val="28"/>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numCache>
            </c:numRef>
          </c:cat>
          <c:val>
            <c:numRef>
              <c:f>'6.'!$E$8:$E$35</c:f>
              <c:numCache>
                <c:formatCode>0.0</c:formatCode>
                <c:ptCount val="28"/>
                <c:pt idx="0">
                  <c:v>10.349918826241966</c:v>
                </c:pt>
                <c:pt idx="1">
                  <c:v>10.135620427364245</c:v>
                </c:pt>
                <c:pt idx="2">
                  <c:v>3.2497333003860929</c:v>
                </c:pt>
                <c:pt idx="3">
                  <c:v>5.1327352662409842</c:v>
                </c:pt>
                <c:pt idx="4">
                  <c:v>7.1259945679251979</c:v>
                </c:pt>
                <c:pt idx="5">
                  <c:v>9.6039962006726487</c:v>
                </c:pt>
                <c:pt idx="6">
                  <c:v>10.785736866111728</c:v>
                </c:pt>
                <c:pt idx="7">
                  <c:v>18.167922197297482</c:v>
                </c:pt>
                <c:pt idx="8">
                  <c:v>18.194926813134636</c:v>
                </c:pt>
                <c:pt idx="9">
                  <c:v>15.879190714104574</c:v>
                </c:pt>
                <c:pt idx="10">
                  <c:v>14.871393532039722</c:v>
                </c:pt>
                <c:pt idx="11">
                  <c:v>24.990034785412195</c:v>
                </c:pt>
                <c:pt idx="12">
                  <c:v>25.71512844244279</c:v>
                </c:pt>
                <c:pt idx="13">
                  <c:v>26.109413333072929</c:v>
                </c:pt>
                <c:pt idx="14">
                  <c:v>25.532656643429608</c:v>
                </c:pt>
                <c:pt idx="15">
                  <c:v>10.791585008219396</c:v>
                </c:pt>
                <c:pt idx="16">
                  <c:v>8.6780242948789379</c:v>
                </c:pt>
                <c:pt idx="17">
                  <c:v>5.6403004781446553</c:v>
                </c:pt>
                <c:pt idx="18">
                  <c:v>5.2160969872322882</c:v>
                </c:pt>
                <c:pt idx="19">
                  <c:v>3.0212238958004178</c:v>
                </c:pt>
                <c:pt idx="20">
                  <c:v>2.998801002433682</c:v>
                </c:pt>
                <c:pt idx="21">
                  <c:v>6.4549592673384115</c:v>
                </c:pt>
                <c:pt idx="22">
                  <c:v>6.4936762364350198</c:v>
                </c:pt>
                <c:pt idx="23">
                  <c:v>7.743585675963538</c:v>
                </c:pt>
                <c:pt idx="24">
                  <c:v>7.3944816055715235</c:v>
                </c:pt>
                <c:pt idx="25">
                  <c:v>5.7123873166406547</c:v>
                </c:pt>
                <c:pt idx="26">
                  <c:v>3.4916354989843912</c:v>
                </c:pt>
                <c:pt idx="27">
                  <c:v>0.94858684970473561</c:v>
                </c:pt>
              </c:numCache>
            </c:numRef>
          </c:val>
          <c:smooth val="0"/>
          <c:extLst>
            <c:ext xmlns:c16="http://schemas.microsoft.com/office/drawing/2014/chart" uri="{C3380CC4-5D6E-409C-BE32-E72D297353CC}">
              <c16:uniqueId val="{00000006-25E7-4EA1-ABA3-272EB40F7976}"/>
            </c:ext>
          </c:extLst>
        </c:ser>
        <c:dLbls>
          <c:showLegendKey val="0"/>
          <c:showVal val="0"/>
          <c:showCatName val="0"/>
          <c:showSerName val="0"/>
          <c:showPercent val="0"/>
          <c:showBubbleSize val="0"/>
        </c:dLbls>
        <c:smooth val="0"/>
        <c:axId val="517726632"/>
        <c:axId val="517737456"/>
        <c:extLst/>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General"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layout>
        <c:manualLayout>
          <c:xMode val="edge"/>
          <c:yMode val="edge"/>
          <c:x val="4.6650224644326596E-2"/>
          <c:y val="0.85519189768268011"/>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729143191377719E-2"/>
          <c:y val="1.9183900447196998E-2"/>
          <c:w val="0.92901295667554962"/>
          <c:h val="0.76898535432448945"/>
        </c:manualLayout>
      </c:layout>
      <c:barChart>
        <c:barDir val="col"/>
        <c:grouping val="percentStacked"/>
        <c:varyColors val="0"/>
        <c:ser>
          <c:idx val="1"/>
          <c:order val="1"/>
          <c:tx>
            <c:strRef>
              <c:f>'7.'!$C$11</c:f>
              <c:strCache>
                <c:ptCount val="1"/>
                <c:pt idx="0">
                  <c:v>Marknadsupplåning - stapel (vänster axel)</c:v>
                </c:pt>
              </c:strCache>
            </c:strRef>
          </c:tx>
          <c:spPr>
            <a:solidFill>
              <a:srgbClr val="006A7D"/>
            </a:solidFill>
            <a:ln>
              <a:solidFill>
                <a:srgbClr val="006A7D"/>
              </a:solidFill>
            </a:ln>
            <a:effectLst/>
          </c:spPr>
          <c:invertIfNegative val="0"/>
          <c:cat>
            <c:numRef>
              <c:f>'7.'!$A$12:$A$43</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'7.'!$C$12:$C$43</c:f>
              <c:numCache>
                <c:formatCode>#,##0</c:formatCode>
                <c:ptCount val="32"/>
                <c:pt idx="0">
                  <c:v>3799.3565619999999</c:v>
                </c:pt>
                <c:pt idx="1">
                  <c:v>3767.5786309999999</c:v>
                </c:pt>
                <c:pt idx="2">
                  <c:v>3938.5416712000001</c:v>
                </c:pt>
                <c:pt idx="3">
                  <c:v>3693.80450991</c:v>
                </c:pt>
                <c:pt idx="4">
                  <c:v>3822.93277137</c:v>
                </c:pt>
                <c:pt idx="5">
                  <c:v>3947.3706797700002</c:v>
                </c:pt>
                <c:pt idx="6">
                  <c:v>3964.40023569</c:v>
                </c:pt>
                <c:pt idx="7">
                  <c:v>3845.2224599900001</c:v>
                </c:pt>
                <c:pt idx="8">
                  <c:v>4108.2958836999996</c:v>
                </c:pt>
                <c:pt idx="9">
                  <c:v>3931.88549951</c:v>
                </c:pt>
                <c:pt idx="10">
                  <c:v>3999.53704272</c:v>
                </c:pt>
                <c:pt idx="11">
                  <c:v>3854.7263612299998</c:v>
                </c:pt>
                <c:pt idx="12">
                  <c:v>4110.6600644399996</c:v>
                </c:pt>
                <c:pt idx="13">
                  <c:v>4399.4840963500001</c:v>
                </c:pt>
                <c:pt idx="14">
                  <c:v>4270.79563263</c:v>
                </c:pt>
                <c:pt idx="15">
                  <c:v>4133.3223842999996</c:v>
                </c:pt>
                <c:pt idx="16">
                  <c:v>4448.4451563800003</c:v>
                </c:pt>
                <c:pt idx="17">
                  <c:v>4466.1019323500004</c:v>
                </c:pt>
                <c:pt idx="18">
                  <c:v>4595.7926602699999</c:v>
                </c:pt>
                <c:pt idx="19">
                  <c:v>4467.1029817299996</c:v>
                </c:pt>
                <c:pt idx="20">
                  <c:v>4777.7389684999998</c:v>
                </c:pt>
                <c:pt idx="21">
                  <c:v>4540.9312854700001</c:v>
                </c:pt>
                <c:pt idx="22">
                  <c:v>4535.9191630662308</c:v>
                </c:pt>
                <c:pt idx="23">
                  <c:v>4255.9145882303201</c:v>
                </c:pt>
                <c:pt idx="24">
                  <c:v>4556.63194495058</c:v>
                </c:pt>
                <c:pt idx="25">
                  <c:v>4633.0809539232196</c:v>
                </c:pt>
                <c:pt idx="26">
                  <c:v>4648.9238130324902</c:v>
                </c:pt>
                <c:pt idx="27">
                  <c:v>4427.5583913641603</c:v>
                </c:pt>
                <c:pt idx="28">
                  <c:v>4669.66648117979</c:v>
                </c:pt>
                <c:pt idx="29">
                  <c:v>4815.5148100938304</c:v>
                </c:pt>
                <c:pt idx="30">
                  <c:v>4901.0352241619703</c:v>
                </c:pt>
                <c:pt idx="31">
                  <c:v>4788.4791753879808</c:v>
                </c:pt>
              </c:numCache>
            </c:numRef>
          </c:val>
          <c:extLst>
            <c:ext xmlns:c16="http://schemas.microsoft.com/office/drawing/2014/chart" uri="{C3380CC4-5D6E-409C-BE32-E72D297353CC}">
              <c16:uniqueId val="{00000000-6BC9-4542-9BEB-7D4A5AAA2FC4}"/>
            </c:ext>
          </c:extLst>
        </c:ser>
        <c:ser>
          <c:idx val="2"/>
          <c:order val="2"/>
          <c:tx>
            <c:strRef>
              <c:f>'7.'!$D$11</c:f>
              <c:strCache>
                <c:ptCount val="1"/>
                <c:pt idx="0">
                  <c:v>Inlåning - stapel (vänster axel)</c:v>
                </c:pt>
              </c:strCache>
            </c:strRef>
          </c:tx>
          <c:spPr>
            <a:solidFill>
              <a:srgbClr val="F8971D"/>
            </a:solidFill>
            <a:ln>
              <a:noFill/>
            </a:ln>
            <a:effectLst/>
          </c:spPr>
          <c:invertIfNegative val="0"/>
          <c:cat>
            <c:numRef>
              <c:f>'7.'!$A$12:$A$43</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'7.'!$D$12:$D$43</c:f>
              <c:numCache>
                <c:formatCode>#,##0</c:formatCode>
                <c:ptCount val="32"/>
                <c:pt idx="0">
                  <c:v>2825.0963882780002</c:v>
                </c:pt>
                <c:pt idx="1">
                  <c:v>2677.7148832140001</c:v>
                </c:pt>
                <c:pt idx="2">
                  <c:v>2713.9635526669999</c:v>
                </c:pt>
                <c:pt idx="3">
                  <c:v>2651.0000612109998</c:v>
                </c:pt>
                <c:pt idx="4">
                  <c:v>2850.4626857220001</c:v>
                </c:pt>
                <c:pt idx="5">
                  <c:v>2992.428483057</c:v>
                </c:pt>
                <c:pt idx="6">
                  <c:v>2998.236305719</c:v>
                </c:pt>
                <c:pt idx="7">
                  <c:v>2907.2545830610002</c:v>
                </c:pt>
                <c:pt idx="8">
                  <c:v>3109.3673285320001</c:v>
                </c:pt>
                <c:pt idx="9">
                  <c:v>3218.1069928000002</c:v>
                </c:pt>
                <c:pt idx="10">
                  <c:v>3280.6987837480001</c:v>
                </c:pt>
                <c:pt idx="11">
                  <c:v>3203.5566864580001</c:v>
                </c:pt>
                <c:pt idx="12">
                  <c:v>3362.1538058679998</c:v>
                </c:pt>
                <c:pt idx="13">
                  <c:v>3462.9269776599999</c:v>
                </c:pt>
                <c:pt idx="14">
                  <c:v>3463.7415224830002</c:v>
                </c:pt>
                <c:pt idx="15">
                  <c:v>3471.5231576299998</c:v>
                </c:pt>
                <c:pt idx="16">
                  <c:v>3578.0364882980002</c:v>
                </c:pt>
                <c:pt idx="17">
                  <c:v>3654.3418659879999</c:v>
                </c:pt>
                <c:pt idx="18">
                  <c:v>3751.6901730320001</c:v>
                </c:pt>
                <c:pt idx="19">
                  <c:v>3705.5447248239998</c:v>
                </c:pt>
                <c:pt idx="20">
                  <c:v>4002.4875256730002</c:v>
                </c:pt>
                <c:pt idx="21">
                  <c:v>4181.5526655530002</c:v>
                </c:pt>
                <c:pt idx="22">
                  <c:v>4228.15083192367</c:v>
                </c:pt>
                <c:pt idx="23">
                  <c:v>4259.3389980714301</c:v>
                </c:pt>
                <c:pt idx="24">
                  <c:v>4441.3821393286298</c:v>
                </c:pt>
                <c:pt idx="25">
                  <c:v>4573.0767916859841</c:v>
                </c:pt>
                <c:pt idx="26">
                  <c:v>4747.2574875406553</c:v>
                </c:pt>
                <c:pt idx="27">
                  <c:v>4697.6408226705898</c:v>
                </c:pt>
                <c:pt idx="28">
                  <c:v>4806.3281081628629</c:v>
                </c:pt>
                <c:pt idx="29">
                  <c:v>5065.0835599472748</c:v>
                </c:pt>
                <c:pt idx="30">
                  <c:v>5065.8343356239156</c:v>
                </c:pt>
                <c:pt idx="31">
                  <c:v>4952.7099078442807</c:v>
                </c:pt>
              </c:numCache>
            </c:numRef>
          </c:val>
          <c:extLst>
            <c:ext xmlns:c16="http://schemas.microsoft.com/office/drawing/2014/chart" uri="{C3380CC4-5D6E-409C-BE32-E72D297353CC}">
              <c16:uniqueId val="{00000001-6BC9-4542-9BEB-7D4A5AAA2FC4}"/>
            </c:ext>
          </c:extLst>
        </c:ser>
        <c:dLbls>
          <c:showLegendKey val="0"/>
          <c:showVal val="0"/>
          <c:showCatName val="0"/>
          <c:showSerName val="0"/>
          <c:showPercent val="0"/>
          <c:showBubbleSize val="0"/>
        </c:dLbls>
        <c:gapWidth val="0"/>
        <c:overlap val="100"/>
        <c:axId val="517726632"/>
        <c:axId val="517737456"/>
      </c:barChart>
      <c:lineChart>
        <c:grouping val="standard"/>
        <c:varyColors val="0"/>
        <c:ser>
          <c:idx val="0"/>
          <c:order val="0"/>
          <c:tx>
            <c:strRef>
              <c:f>'7.'!$B$11</c:f>
              <c:strCache>
                <c:ptCount val="1"/>
                <c:pt idx="0">
                  <c:v>Total - linje (höger axel)</c:v>
                </c:pt>
              </c:strCache>
            </c:strRef>
          </c:tx>
          <c:spPr>
            <a:ln w="28575" cap="rnd">
              <a:solidFill>
                <a:srgbClr val="6E2B62"/>
              </a:solidFill>
              <a:round/>
            </a:ln>
            <a:effectLst/>
          </c:spPr>
          <c:marker>
            <c:symbol val="none"/>
          </c:marker>
          <c:cat>
            <c:numRef>
              <c:f>'7.'!$A$12:$A$43</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'7.'!$B$12:$B$43</c:f>
              <c:numCache>
                <c:formatCode>#,##0</c:formatCode>
                <c:ptCount val="32"/>
                <c:pt idx="0">
                  <c:v>6624.4529502780006</c:v>
                </c:pt>
                <c:pt idx="1">
                  <c:v>6445.2935142139995</c:v>
                </c:pt>
                <c:pt idx="2">
                  <c:v>6652.5052238669996</c:v>
                </c:pt>
                <c:pt idx="3">
                  <c:v>6344.8045711209998</c:v>
                </c:pt>
                <c:pt idx="4">
                  <c:v>6673.3954570919996</c:v>
                </c:pt>
                <c:pt idx="5">
                  <c:v>6939.7991628270001</c:v>
                </c:pt>
                <c:pt idx="6">
                  <c:v>6962.6365414089996</c:v>
                </c:pt>
                <c:pt idx="7">
                  <c:v>6752.4770430509998</c:v>
                </c:pt>
                <c:pt idx="8">
                  <c:v>7217.6632122319998</c:v>
                </c:pt>
                <c:pt idx="9">
                  <c:v>7149.9924923100007</c:v>
                </c:pt>
                <c:pt idx="10">
                  <c:v>7280.2358264680006</c:v>
                </c:pt>
                <c:pt idx="11">
                  <c:v>7058.2830476879999</c:v>
                </c:pt>
                <c:pt idx="12">
                  <c:v>7472.8138703079994</c:v>
                </c:pt>
                <c:pt idx="13">
                  <c:v>7862.4110740100004</c:v>
                </c:pt>
                <c:pt idx="14">
                  <c:v>7734.5371551130002</c:v>
                </c:pt>
                <c:pt idx="15">
                  <c:v>7604.8455419299989</c:v>
                </c:pt>
                <c:pt idx="16">
                  <c:v>8026.4816446780005</c:v>
                </c:pt>
                <c:pt idx="17">
                  <c:v>8120.4437983380003</c:v>
                </c:pt>
                <c:pt idx="18">
                  <c:v>8347.4828333019996</c:v>
                </c:pt>
                <c:pt idx="19">
                  <c:v>8172.6477065539993</c:v>
                </c:pt>
                <c:pt idx="20">
                  <c:v>8780.2264941729991</c:v>
                </c:pt>
                <c:pt idx="21">
                  <c:v>8722.4839510230013</c:v>
                </c:pt>
                <c:pt idx="22">
                  <c:v>8764.0699949899008</c:v>
                </c:pt>
                <c:pt idx="23">
                  <c:v>8515.2535863017511</c:v>
                </c:pt>
                <c:pt idx="24">
                  <c:v>8998.0140842792098</c:v>
                </c:pt>
                <c:pt idx="25">
                  <c:v>9206.1577456092036</c:v>
                </c:pt>
                <c:pt idx="26">
                  <c:v>9396.1813005731456</c:v>
                </c:pt>
                <c:pt idx="27">
                  <c:v>9125.1992140347502</c:v>
                </c:pt>
                <c:pt idx="28">
                  <c:v>9475.994589342652</c:v>
                </c:pt>
                <c:pt idx="29">
                  <c:v>9880.5983700411052</c:v>
                </c:pt>
                <c:pt idx="30">
                  <c:v>9966.8695597858859</c:v>
                </c:pt>
                <c:pt idx="31">
                  <c:v>9741.1890832322624</c:v>
                </c:pt>
              </c:numCache>
            </c:numRef>
          </c:val>
          <c:smooth val="0"/>
          <c:extLst>
            <c:ext xmlns:c16="http://schemas.microsoft.com/office/drawing/2014/chart" uri="{C3380CC4-5D6E-409C-BE32-E72D297353CC}">
              <c16:uniqueId val="{00000002-6BC9-4542-9BEB-7D4A5AAA2FC4}"/>
            </c:ext>
          </c:extLst>
        </c:ser>
        <c:dLbls>
          <c:showLegendKey val="0"/>
          <c:showVal val="0"/>
          <c:showCatName val="0"/>
          <c:showSerName val="0"/>
          <c:showPercent val="0"/>
          <c:showBubbleSize val="0"/>
        </c:dLbls>
        <c:marker val="1"/>
        <c:smooth val="0"/>
        <c:axId val="943182120"/>
        <c:axId val="943188680"/>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Offset val="0"/>
        <c:baseTimeUnit val="months"/>
        <c:majorUnit val="1"/>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318868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crossAx val="943182120"/>
        <c:crosses val="max"/>
        <c:crossBetween val="between"/>
      </c:valAx>
      <c:dateAx>
        <c:axId val="943182120"/>
        <c:scaling>
          <c:orientation val="minMax"/>
        </c:scaling>
        <c:delete val="1"/>
        <c:axPos val="b"/>
        <c:numFmt formatCode="mmm\-yy" sourceLinked="1"/>
        <c:majorTickMark val="out"/>
        <c:minorTickMark val="none"/>
        <c:tickLblPos val="nextTo"/>
        <c:crossAx val="943188680"/>
        <c:crosses val="autoZero"/>
        <c:auto val="1"/>
        <c:lblOffset val="100"/>
        <c:baseTimeUnit val="months"/>
      </c:dateAx>
      <c:spPr>
        <a:noFill/>
        <a:ln w="9525">
          <a:solidFill>
            <a:srgbClr val="A4A4A4"/>
          </a:solidFill>
        </a:ln>
        <a:effectLst/>
      </c:spPr>
    </c:plotArea>
    <c:legend>
      <c:legendPos val="b"/>
      <c:layout>
        <c:manualLayout>
          <c:xMode val="edge"/>
          <c:yMode val="edge"/>
          <c:x val="0.15643878267395017"/>
          <c:y val="0.85093208010604893"/>
          <c:w val="0.6926134162926777"/>
          <c:h val="0.14271146563288153"/>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925201938192284E-2"/>
          <c:y val="3.2377405423343851E-2"/>
          <c:w val="0.92901295667554962"/>
          <c:h val="0.76898535432448945"/>
        </c:manualLayout>
      </c:layout>
      <c:barChart>
        <c:barDir val="col"/>
        <c:grouping val="percentStacked"/>
        <c:varyColors val="0"/>
        <c:ser>
          <c:idx val="0"/>
          <c:order val="0"/>
          <c:tx>
            <c:strRef>
              <c:f>'8'!$A$7</c:f>
              <c:strCache>
                <c:ptCount val="1"/>
                <c:pt idx="0">
                  <c:v>Inlåning allmänhet</c:v>
                </c:pt>
              </c:strCache>
            </c:strRef>
          </c:tx>
          <c:spPr>
            <a:solidFill>
              <a:srgbClr val="F8971D"/>
            </a:solidFill>
            <a:ln>
              <a:noFill/>
            </a:ln>
            <a:effectLst/>
          </c:spPr>
          <c:invertIfNegative val="0"/>
          <c:cat>
            <c:strRef>
              <c:f>'8'!$B$6:$G$6</c:f>
              <c:strCache>
                <c:ptCount val="6"/>
                <c:pt idx="0">
                  <c:v>Storbanker</c:v>
                </c:pt>
                <c:pt idx="1">
                  <c:v>Konsumentkredit</c:v>
                </c:pt>
                <c:pt idx="2">
                  <c:v>Bolånebanker</c:v>
                </c:pt>
                <c:pt idx="3">
                  <c:v>VP-Banker</c:v>
                </c:pt>
                <c:pt idx="4">
                  <c:v>Leasingbolag</c:v>
                </c:pt>
                <c:pt idx="5">
                  <c:v>Sparbanker</c:v>
                </c:pt>
              </c:strCache>
            </c:strRef>
          </c:cat>
          <c:val>
            <c:numRef>
              <c:f>'8'!$B$7:$G$7</c:f>
              <c:numCache>
                <c:formatCode>0.00%</c:formatCode>
                <c:ptCount val="6"/>
                <c:pt idx="0">
                  <c:v>0.52498798324367324</c:v>
                </c:pt>
                <c:pt idx="1">
                  <c:v>0.93768943364818957</c:v>
                </c:pt>
                <c:pt idx="2">
                  <c:v>0.333597836245413</c:v>
                </c:pt>
                <c:pt idx="3">
                  <c:v>1</c:v>
                </c:pt>
                <c:pt idx="4">
                  <c:v>0.80909286508564748</c:v>
                </c:pt>
                <c:pt idx="5">
                  <c:v>0.91960505439462359</c:v>
                </c:pt>
              </c:numCache>
            </c:numRef>
          </c:val>
          <c:extLst>
            <c:ext xmlns:c16="http://schemas.microsoft.com/office/drawing/2014/chart" uri="{C3380CC4-5D6E-409C-BE32-E72D297353CC}">
              <c16:uniqueId val="{00000000-CA1C-4950-B269-F7A2B07F5157}"/>
            </c:ext>
          </c:extLst>
        </c:ser>
        <c:ser>
          <c:idx val="1"/>
          <c:order val="1"/>
          <c:tx>
            <c:strRef>
              <c:f>'8'!$A$8</c:f>
              <c:strCache>
                <c:ptCount val="1"/>
                <c:pt idx="0">
                  <c:v>Emitterade värdepapper</c:v>
                </c:pt>
              </c:strCache>
            </c:strRef>
          </c:tx>
          <c:spPr>
            <a:solidFill>
              <a:srgbClr val="006A7D"/>
            </a:solidFill>
            <a:ln>
              <a:noFill/>
            </a:ln>
            <a:effectLst/>
          </c:spPr>
          <c:invertIfNegative val="0"/>
          <c:cat>
            <c:strRef>
              <c:f>'8'!$B$6:$G$6</c:f>
              <c:strCache>
                <c:ptCount val="6"/>
                <c:pt idx="0">
                  <c:v>Storbanker</c:v>
                </c:pt>
                <c:pt idx="1">
                  <c:v>Konsumentkredit</c:v>
                </c:pt>
                <c:pt idx="2">
                  <c:v>Bolånebanker</c:v>
                </c:pt>
                <c:pt idx="3">
                  <c:v>VP-Banker</c:v>
                </c:pt>
                <c:pt idx="4">
                  <c:v>Leasingbolag</c:v>
                </c:pt>
                <c:pt idx="5">
                  <c:v>Sparbanker</c:v>
                </c:pt>
              </c:strCache>
            </c:strRef>
          </c:cat>
          <c:val>
            <c:numRef>
              <c:f>'8'!$B$8:$G$8</c:f>
              <c:numCache>
                <c:formatCode>0.00%</c:formatCode>
                <c:ptCount val="6"/>
                <c:pt idx="0">
                  <c:v>0.47501201675632676</c:v>
                </c:pt>
                <c:pt idx="1">
                  <c:v>6.2310566351810426E-2</c:v>
                </c:pt>
                <c:pt idx="2">
                  <c:v>0.66640216375458694</c:v>
                </c:pt>
                <c:pt idx="3">
                  <c:v>0</c:v>
                </c:pt>
                <c:pt idx="4">
                  <c:v>0.19090713491435252</c:v>
                </c:pt>
                <c:pt idx="5">
                  <c:v>8.0394945605376411E-2</c:v>
                </c:pt>
              </c:numCache>
            </c:numRef>
          </c:val>
          <c:extLst>
            <c:ext xmlns:c16="http://schemas.microsoft.com/office/drawing/2014/chart" uri="{C3380CC4-5D6E-409C-BE32-E72D297353CC}">
              <c16:uniqueId val="{00000001-CA1C-4950-B269-F7A2B07F5157}"/>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22176058508337801"/>
          <c:y val="0.94230341406447926"/>
          <c:w val="0.56178477364017065"/>
          <c:h val="5.7369459801516788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5255405661974E-2"/>
          <c:y val="5.4179648481115381E-2"/>
          <c:w val="0.85240634082806099"/>
          <c:h val="0.73915411366613049"/>
        </c:manualLayout>
      </c:layout>
      <c:lineChart>
        <c:grouping val="standard"/>
        <c:varyColors val="0"/>
        <c:ser>
          <c:idx val="1"/>
          <c:order val="0"/>
          <c:tx>
            <c:strRef>
              <c:f>'9.'!$B$7</c:f>
              <c:strCache>
                <c:ptCount val="1"/>
                <c:pt idx="0">
                  <c:v>Avkastning på eget kapital</c:v>
                </c:pt>
              </c:strCache>
            </c:strRef>
          </c:tx>
          <c:spPr>
            <a:ln w="38100" cap="sq">
              <a:solidFill>
                <a:srgbClr val="006A7D"/>
              </a:solidFill>
              <a:prstDash val="solid"/>
              <a:round/>
            </a:ln>
            <a:effectLst/>
          </c:spPr>
          <c:marker>
            <c:symbol val="none"/>
          </c:marker>
          <c:cat>
            <c:numRef>
              <c:f>'9.'!$A$8:$A$39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'9.'!$B$8:$B$39</c:f>
              <c:numCache>
                <c:formatCode>_-* #\ ##0.0_-;\-* #\ ##0.0_-;_-* "-"??_-;_-@_-</c:formatCode>
                <c:ptCount val="32"/>
                <c:pt idx="0">
                  <c:v>13.12024745011316</c:v>
                </c:pt>
                <c:pt idx="1">
                  <c:v>11.922414394656903</c:v>
                </c:pt>
                <c:pt idx="2">
                  <c:v>11.357347491257439</c:v>
                </c:pt>
                <c:pt idx="3">
                  <c:v>11.321410905712398</c:v>
                </c:pt>
                <c:pt idx="4">
                  <c:v>9.3760423638113899</c:v>
                </c:pt>
                <c:pt idx="5">
                  <c:v>12.768144781441043</c:v>
                </c:pt>
                <c:pt idx="6">
                  <c:v>12.432701969801299</c:v>
                </c:pt>
                <c:pt idx="7">
                  <c:v>11.881691169298747</c:v>
                </c:pt>
                <c:pt idx="8">
                  <c:v>13.178830066373449</c:v>
                </c:pt>
                <c:pt idx="9">
                  <c:v>12.707894044387153</c:v>
                </c:pt>
                <c:pt idx="10">
                  <c:v>12.114375306136054</c:v>
                </c:pt>
                <c:pt idx="11">
                  <c:v>11.507005811727026</c:v>
                </c:pt>
                <c:pt idx="12">
                  <c:v>12.208166538060981</c:v>
                </c:pt>
                <c:pt idx="13">
                  <c:v>14.127796181267167</c:v>
                </c:pt>
                <c:pt idx="14">
                  <c:v>12.944091056284973</c:v>
                </c:pt>
                <c:pt idx="15">
                  <c:v>12.357564036613656</c:v>
                </c:pt>
                <c:pt idx="16">
                  <c:v>12.872723324763896</c:v>
                </c:pt>
                <c:pt idx="17">
                  <c:v>12.235595339469658</c:v>
                </c:pt>
                <c:pt idx="18">
                  <c:v>11.374110374011915</c:v>
                </c:pt>
                <c:pt idx="19">
                  <c:v>11.195200706631493</c:v>
                </c:pt>
                <c:pt idx="20">
                  <c:v>3.8687115429663432</c:v>
                </c:pt>
                <c:pt idx="21">
                  <c:v>6.2385760647928574</c:v>
                </c:pt>
                <c:pt idx="22">
                  <c:v>7.3791507797284357</c:v>
                </c:pt>
                <c:pt idx="23">
                  <c:v>7.9427891272348363</c:v>
                </c:pt>
                <c:pt idx="24">
                  <c:v>10.730928756331201</c:v>
                </c:pt>
                <c:pt idx="25">
                  <c:v>10.856939864224218</c:v>
                </c:pt>
                <c:pt idx="26">
                  <c:v>10.783192302393829</c:v>
                </c:pt>
                <c:pt idx="27">
                  <c:v>10.148995268317792</c:v>
                </c:pt>
                <c:pt idx="28">
                  <c:v>10.028720438998805</c:v>
                </c:pt>
                <c:pt idx="29">
                  <c:v>8.5381973416062689</c:v>
                </c:pt>
                <c:pt idx="30">
                  <c:v>9.1355203288131772</c:v>
                </c:pt>
                <c:pt idx="31">
                  <c:v>9.6289953216009732</c:v>
                </c:pt>
              </c:numCache>
            </c:numRef>
          </c:val>
          <c:smooth val="0"/>
          <c:extLst>
            <c:ext xmlns:c16="http://schemas.microsoft.com/office/drawing/2014/chart" uri="{C3380CC4-5D6E-409C-BE32-E72D297353CC}">
              <c16:uniqueId val="{00000000-EED3-4233-818B-6857291929D6}"/>
            </c:ext>
          </c:extLst>
        </c:ser>
        <c:ser>
          <c:idx val="0"/>
          <c:order val="1"/>
          <c:tx>
            <c:strRef>
              <c:f>'9.'!$C$7</c:f>
              <c:strCache>
                <c:ptCount val="1"/>
                <c:pt idx="0">
                  <c:v>EU-banker</c:v>
                </c:pt>
              </c:strCache>
            </c:strRef>
          </c:tx>
          <c:spPr>
            <a:ln w="38100" cap="rnd">
              <a:solidFill>
                <a:srgbClr val="98449A"/>
              </a:solidFill>
              <a:prstDash val="solid"/>
              <a:round/>
            </a:ln>
            <a:effectLst/>
          </c:spPr>
          <c:marker>
            <c:symbol val="none"/>
          </c:marker>
          <c:cat>
            <c:numRef>
              <c:f>'9.'!$A$8:$A$39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'9.'!$C$8:$C$39</c:f>
              <c:numCache>
                <c:formatCode>_-* #\ ##0.0_-;\-* #\ ##0.0_-;_-* "-"??_-;_-@_-</c:formatCode>
                <c:ptCount val="32"/>
                <c:pt idx="0">
                  <c:v>6.8764081599999995</c:v>
                </c:pt>
                <c:pt idx="1">
                  <c:v>6.8189467200000005</c:v>
                </c:pt>
                <c:pt idx="2">
                  <c:v>6.3851123899999997</c:v>
                </c:pt>
                <c:pt idx="3">
                  <c:v>4.45909815</c:v>
                </c:pt>
                <c:pt idx="4">
                  <c:v>5.6488580599999993</c:v>
                </c:pt>
                <c:pt idx="5">
                  <c:v>5.7172792100000001</c:v>
                </c:pt>
                <c:pt idx="6">
                  <c:v>5.3951556499999995</c:v>
                </c:pt>
                <c:pt idx="7">
                  <c:v>3.2541714899999996</c:v>
                </c:pt>
                <c:pt idx="8">
                  <c:v>7.3090799799999999</c:v>
                </c:pt>
                <c:pt idx="9">
                  <c:v>7.1011688200000007</c:v>
                </c:pt>
                <c:pt idx="10">
                  <c:v>7.1900500100000002</c:v>
                </c:pt>
                <c:pt idx="11">
                  <c:v>6.0447554800000001</c:v>
                </c:pt>
                <c:pt idx="12">
                  <c:v>6.7542423899999999</c:v>
                </c:pt>
                <c:pt idx="13">
                  <c:v>7.2187907199999994</c:v>
                </c:pt>
                <c:pt idx="14">
                  <c:v>7.19970189</c:v>
                </c:pt>
                <c:pt idx="15">
                  <c:v>6.5148027499999994</c:v>
                </c:pt>
                <c:pt idx="16">
                  <c:v>6.7782184300000008</c:v>
                </c:pt>
                <c:pt idx="17">
                  <c:v>7.0172553999999998</c:v>
                </c:pt>
                <c:pt idx="18">
                  <c:v>6.56424261</c:v>
                </c:pt>
                <c:pt idx="19">
                  <c:v>5.7348009300000005</c:v>
                </c:pt>
                <c:pt idx="20">
                  <c:v>1.29145862</c:v>
                </c:pt>
                <c:pt idx="21">
                  <c:v>0.49300984000000003</c:v>
                </c:pt>
                <c:pt idx="22">
                  <c:v>2.4850032300000002</c:v>
                </c:pt>
                <c:pt idx="23">
                  <c:v>1.94428</c:v>
                </c:pt>
                <c:pt idx="24">
                  <c:v>7.6531660599999993</c:v>
                </c:pt>
                <c:pt idx="25">
                  <c:v>7.3902340200000003</c:v>
                </c:pt>
                <c:pt idx="26">
                  <c:v>7.7096957699999997</c:v>
                </c:pt>
                <c:pt idx="27">
                  <c:v>7.3045296300000011</c:v>
                </c:pt>
                <c:pt idx="28">
                  <c:v>6.65094881</c:v>
                </c:pt>
                <c:pt idx="29">
                  <c:v>7.8921950000000001</c:v>
                </c:pt>
                <c:pt idx="30">
                  <c:v>7.7241876000000005</c:v>
                </c:pt>
              </c:numCache>
            </c:numRef>
          </c:val>
          <c:smooth val="0"/>
          <c:extLst>
            <c:ext xmlns:c16="http://schemas.microsoft.com/office/drawing/2014/chart" uri="{C3380CC4-5D6E-409C-BE32-E72D297353CC}">
              <c16:uniqueId val="{00000001-EED3-4233-818B-6857291929D6}"/>
            </c:ext>
          </c:extLst>
        </c:ser>
        <c:ser>
          <c:idx val="2"/>
          <c:order val="2"/>
          <c:tx>
            <c:strRef>
              <c:f>'9.'!$D$7</c:f>
              <c:strCache>
                <c:ptCount val="1"/>
                <c:pt idx="0">
                  <c:v>Exkl. Klarna</c:v>
                </c:pt>
              </c:strCache>
            </c:strRef>
          </c:tx>
          <c:spPr>
            <a:ln w="38100" cap="rnd">
              <a:solidFill>
                <a:srgbClr val="F8971D"/>
              </a:solidFill>
              <a:round/>
            </a:ln>
            <a:effectLst/>
          </c:spPr>
          <c:marker>
            <c:symbol val="none"/>
          </c:marker>
          <c:cat>
            <c:numRef>
              <c:f>'9.'!$A$8:$A$39</c:f>
              <c:numCache>
                <c:formatCode>mmm\-yy</c:formatCode>
                <c:ptCount val="32"/>
                <c:pt idx="0">
                  <c:v>42094</c:v>
                </c:pt>
                <c:pt idx="1">
                  <c:v>42185</c:v>
                </c:pt>
                <c:pt idx="2">
                  <c:v>42277</c:v>
                </c:pt>
                <c:pt idx="3">
                  <c:v>42369</c:v>
                </c:pt>
                <c:pt idx="4">
                  <c:v>42460</c:v>
                </c:pt>
                <c:pt idx="5">
                  <c:v>42551</c:v>
                </c:pt>
                <c:pt idx="6">
                  <c:v>42643</c:v>
                </c:pt>
                <c:pt idx="7">
                  <c:v>42735</c:v>
                </c:pt>
                <c:pt idx="8">
                  <c:v>42825</c:v>
                </c:pt>
                <c:pt idx="9">
                  <c:v>42916</c:v>
                </c:pt>
                <c:pt idx="10">
                  <c:v>43008</c:v>
                </c:pt>
                <c:pt idx="11">
                  <c:v>43100</c:v>
                </c:pt>
                <c:pt idx="12">
                  <c:v>43190</c:v>
                </c:pt>
                <c:pt idx="13">
                  <c:v>43281</c:v>
                </c:pt>
                <c:pt idx="14">
                  <c:v>43373</c:v>
                </c:pt>
                <c:pt idx="15">
                  <c:v>43465</c:v>
                </c:pt>
                <c:pt idx="16">
                  <c:v>43555</c:v>
                </c:pt>
                <c:pt idx="17">
                  <c:v>43646</c:v>
                </c:pt>
                <c:pt idx="18">
                  <c:v>43738</c:v>
                </c:pt>
                <c:pt idx="19">
                  <c:v>43830</c:v>
                </c:pt>
                <c:pt idx="20">
                  <c:v>43921</c:v>
                </c:pt>
                <c:pt idx="21">
                  <c:v>44012</c:v>
                </c:pt>
                <c:pt idx="22">
                  <c:v>44104</c:v>
                </c:pt>
                <c:pt idx="23">
                  <c:v>44196</c:v>
                </c:pt>
                <c:pt idx="24">
                  <c:v>44286</c:v>
                </c:pt>
                <c:pt idx="25">
                  <c:v>44377</c:v>
                </c:pt>
                <c:pt idx="26">
                  <c:v>44469</c:v>
                </c:pt>
                <c:pt idx="27">
                  <c:v>44561</c:v>
                </c:pt>
                <c:pt idx="28">
                  <c:v>44651</c:v>
                </c:pt>
                <c:pt idx="29">
                  <c:v>44742</c:v>
                </c:pt>
                <c:pt idx="30">
                  <c:v>44834</c:v>
                </c:pt>
                <c:pt idx="31">
                  <c:v>44926</c:v>
                </c:pt>
              </c:numCache>
            </c:numRef>
          </c:cat>
          <c:val>
            <c:numRef>
              <c:f>'9.'!$D$8:$D$39</c:f>
              <c:numCache>
                <c:formatCode>_-* #\ ##0.0_-;\-* #\ ##0.0_-;_-* "-"??_-;_-@_-</c:formatCode>
                <c:ptCount val="32"/>
                <c:pt idx="0">
                  <c:v>13.114233998719321</c:v>
                </c:pt>
                <c:pt idx="1">
                  <c:v>11.922799705755338</c:v>
                </c:pt>
                <c:pt idx="2">
                  <c:v>11.365148447627385</c:v>
                </c:pt>
                <c:pt idx="3">
                  <c:v>11.346522016990145</c:v>
                </c:pt>
                <c:pt idx="4">
                  <c:v>9.4058989880229564</c:v>
                </c:pt>
                <c:pt idx="5">
                  <c:v>12.79413730494624</c:v>
                </c:pt>
                <c:pt idx="6">
                  <c:v>12.444764235417862</c:v>
                </c:pt>
                <c:pt idx="7">
                  <c:v>11.918440952380182</c:v>
                </c:pt>
                <c:pt idx="8">
                  <c:v>13.176632534923465</c:v>
                </c:pt>
                <c:pt idx="9">
                  <c:v>12.695343206852277</c:v>
                </c:pt>
                <c:pt idx="10">
                  <c:v>12.107579102435571</c:v>
                </c:pt>
                <c:pt idx="11">
                  <c:v>11.517321116256795</c:v>
                </c:pt>
                <c:pt idx="12">
                  <c:v>12.246499728983574</c:v>
                </c:pt>
                <c:pt idx="13">
                  <c:v>14.206914975023391</c:v>
                </c:pt>
                <c:pt idx="14">
                  <c:v>13.022811919147733</c:v>
                </c:pt>
                <c:pt idx="15">
                  <c:v>12.432466080238612</c:v>
                </c:pt>
                <c:pt idx="16">
                  <c:v>13.035899629090828</c:v>
                </c:pt>
                <c:pt idx="17">
                  <c:v>12.364939276066263</c:v>
                </c:pt>
                <c:pt idx="18">
                  <c:v>11.591268774011075</c:v>
                </c:pt>
                <c:pt idx="19">
                  <c:v>11.457043837724312</c:v>
                </c:pt>
                <c:pt idx="20">
                  <c:v>4.1921600143641591</c:v>
                </c:pt>
                <c:pt idx="21">
                  <c:v>6.4841451048811605</c:v>
                </c:pt>
                <c:pt idx="22">
                  <c:v>7.6259865035383028</c:v>
                </c:pt>
                <c:pt idx="23">
                  <c:v>8.2699091708386483</c:v>
                </c:pt>
                <c:pt idx="24">
                  <c:v>11.337353323157307</c:v>
                </c:pt>
                <c:pt idx="25">
                  <c:v>11.509500701521933</c:v>
                </c:pt>
                <c:pt idx="26">
                  <c:v>11.54003706068619</c:v>
                </c:pt>
                <c:pt idx="27">
                  <c:v>11.352682034740578</c:v>
                </c:pt>
                <c:pt idx="28">
                  <c:v>11.676651770472018</c:v>
                </c:pt>
                <c:pt idx="29">
                  <c:v>10.401771869663474</c:v>
                </c:pt>
                <c:pt idx="30">
                  <c:v>10.862784304649104</c:v>
                </c:pt>
                <c:pt idx="31">
                  <c:v>11.2270178443961</c:v>
                </c:pt>
              </c:numCache>
            </c:numRef>
          </c:val>
          <c:smooth val="0"/>
          <c:extLst>
            <c:ext xmlns:c16="http://schemas.microsoft.com/office/drawing/2014/chart" uri="{C3380CC4-5D6E-409C-BE32-E72D297353CC}">
              <c16:uniqueId val="{00000002-9D66-4AEA-B7C2-708239F3C6B7}"/>
            </c:ext>
          </c:extLst>
        </c:ser>
        <c:dLbls>
          <c:showLegendKey val="0"/>
          <c:showVal val="0"/>
          <c:showCatName val="0"/>
          <c:showSerName val="0"/>
          <c:showPercent val="0"/>
          <c:showBubbleSize val="0"/>
        </c:dLbls>
        <c:smooth val="0"/>
        <c:axId val="517726632"/>
        <c:axId val="517737456"/>
      </c:lineChart>
      <c:dateAx>
        <c:axId val="517726632"/>
        <c:scaling>
          <c:orientation val="minMax"/>
          <c:max val="44926"/>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0"/>
        <c:auto val="1"/>
        <c:lblOffset val="0"/>
        <c:baseTimeUnit val="months"/>
        <c:majorUnit val="1"/>
        <c:majorTimeUnit val="years"/>
        <c:minorUnit val="12"/>
        <c:minorTimeUnit val="months"/>
      </c:dateAx>
      <c:valAx>
        <c:axId val="517737456"/>
        <c:scaling>
          <c:orientation val="minMax"/>
          <c:max val="15"/>
          <c:min val="0"/>
        </c:scaling>
        <c:delete val="0"/>
        <c:axPos val="l"/>
        <c:majorGridlines>
          <c:spPr>
            <a:ln w="9525" cap="flat" cmpd="sng" algn="ctr">
              <a:solidFill>
                <a:srgbClr val="A4A4A4"/>
              </a:solidFill>
              <a:round/>
            </a:ln>
            <a:effectLst/>
          </c:spPr>
        </c:majorGridlines>
        <c:numFmt formatCode="0" sourceLinked="0"/>
        <c:majorTickMark val="out"/>
        <c:minorTickMark val="none"/>
        <c:tickLblPos val="nextTo"/>
        <c:spPr>
          <a:noFill/>
          <a:ln>
            <a:solidFill>
              <a:srgbClr val="A4A4A4"/>
            </a:solidFill>
          </a:ln>
          <a:effectLst/>
        </c:spPr>
        <c:txPr>
          <a:bodyPr rot="0" spcFirstLastPara="1" vertOverflow="ellipsis" wrap="square" anchor="t" anchorCtr="1"/>
          <a:lstStyle/>
          <a:p>
            <a:pPr>
              <a:defRPr sz="1800" b="1"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At val="42094"/>
        <c:crossBetween val="between"/>
        <c:majorUnit val="2"/>
        <c:minorUnit val="0.5"/>
      </c:valAx>
      <c:spPr>
        <a:noFill/>
        <a:ln>
          <a:solidFill>
            <a:srgbClr val="A4A4A4"/>
          </a:solidFill>
        </a:ln>
        <a:effectLst/>
      </c:spPr>
    </c:plotArea>
    <c:legend>
      <c:legendPos val="b"/>
      <c:layout>
        <c:manualLayout>
          <c:xMode val="edge"/>
          <c:yMode val="edge"/>
          <c:x val="2.9505949686042487E-2"/>
          <c:y val="0.89235313471581801"/>
          <c:w val="0.89999998565291917"/>
          <c:h val="5.2859143629184487E-2"/>
        </c:manualLayout>
      </c:layout>
      <c:overlay val="0"/>
      <c:spPr>
        <a:noFill/>
        <a:ln>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3.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9.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1.bin"/></Relationships>
</file>

<file path=xl/chart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3.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4.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6.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8.bin"/></Relationships>
</file>

<file path=xl/chartsheets/_rels/sheet34.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0.bin"/></Relationships>
</file>

<file path=xl/chartsheets/_rels/sheet35.xml.rels><?xml version="1.0" encoding="UTF-8" standalone="yes"?>
<Relationships xmlns="http://schemas.openxmlformats.org/package/2006/relationships"><Relationship Id="rId1" Type="http://schemas.openxmlformats.org/officeDocument/2006/relationships/drawing" Target="../drawings/drawing37.xml"/></Relationships>
</file>

<file path=xl/chart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2.bin"/></Relationships>
</file>

<file path=xl/chart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4.bin"/></Relationships>
</file>

<file path=xl/chartsheets/_rels/sheet3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6.bin"/></Relationships>
</file>

<file path=xl/chartsheets/_rels/sheet39.xml.rels><?xml version="1.0" encoding="UTF-8" standalone="yes"?>
<Relationships xmlns="http://schemas.openxmlformats.org/package/2006/relationships"><Relationship Id="rId1" Type="http://schemas.openxmlformats.org/officeDocument/2006/relationships/drawing" Target="../drawings/drawing41.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8.bin"/></Relationships>
</file>

<file path=xl/chart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0.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15"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5" workbookViewId="0" zoomToFit="1"/>
  </sheetViews>
  <pageMargins left="0.7" right="0.7" top="0.75" bottom="0.75" header="0.3" footer="0.3"/>
  <pageSetup paperSize="9" orientation="landscape" r:id="rId1"/>
  <drawing r:id="rId2"/>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300-000000000000}">
  <sheetPr/>
  <sheetViews>
    <sheetView zoomScale="115" workbookViewId="0" zoomToFit="1"/>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500-000000000000}">
  <sheetPr/>
  <sheetViews>
    <sheetView zoomScale="115" workbookViewId="0" zoomToFit="1"/>
  </sheetViews>
  <pageMargins left="0.7" right="0.7" top="0.75" bottom="0.75" header="0.3" footer="0.3"/>
  <pageSetup paperSize="9" orientation="landscape" r:id="rId1"/>
  <drawing r:id="rId2"/>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700-000000000000}">
  <sheetPr/>
  <sheetViews>
    <sheetView zoomScale="115" workbookViewId="0" zoomToFit="1"/>
  </sheetViews>
  <pageMargins left="0.7" right="0.7" top="0.75" bottom="0.75" header="0.3" footer="0.3"/>
  <pageSetup paperSize="9" orientation="landscape" r:id="rId1"/>
  <drawing r:id="rId2"/>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sheetViews>
    <sheetView zoomScale="115" workbookViewId="0" zoomToFit="1"/>
  </sheetViews>
  <pageMargins left="0.7" right="0.7" top="0.75" bottom="0.75" header="0.3" footer="0.3"/>
  <pageSetup paperSize="9" orientation="landscape"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A95BAA-5A3C-4189-AEE8-0AB40A711093}">
  <sheetPr/>
  <sheetViews>
    <sheetView zoomScale="115"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F5B719E-551F-4B7A-A176-211848F9C8C0}">
  <sheetPr/>
  <sheetViews>
    <sheetView zoomScale="115" workbookViewId="0" zoomToFit="1"/>
  </sheetViews>
  <pageMargins left="0.7" right="0.7" top="0.75" bottom="0.75" header="0.3" footer="0.3"/>
  <pageSetup paperSize="9" orientation="landscape" r:id="rId1"/>
  <drawing r:id="rId2"/>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115" workbookViewId="0" zoomToFit="1"/>
  </sheetViews>
  <pageMargins left="0.7" right="0.7" top="0.75" bottom="0.75" header="0.3" footer="0.3"/>
  <pageSetup paperSize="9" orientation="landscape" r:id="rId1"/>
  <drawing r:id="rId2"/>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sheetViews>
    <sheetView zoomScale="115" workbookViewId="0" zoomToFit="1"/>
  </sheetViews>
  <pageMargins left="0.7" right="0.7" top="0.75" bottom="0.75" header="0.3" footer="0.3"/>
  <pageSetup paperSize="9" orientation="landscape" r:id="rId1"/>
  <drawing r:id="rId2"/>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115" workbookViewId="0" zoomToFit="1"/>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15" workbookViewId="0" zoomToFit="1"/>
  </sheetViews>
  <pageMargins left="0.7" right="0.7" top="0.75" bottom="0.75" header="0.3" footer="0.3"/>
  <pageSetup paperSize="9" orientation="landscape" r:id="rId1"/>
  <drawing r:id="rId2"/>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115" workbookViewId="0" zoomToFit="1"/>
  </sheetViews>
  <pageMargins left="0.7" right="0.7" top="0.75" bottom="0.75" header="0.3" footer="0.3"/>
  <pageSetup paperSize="9" orientation="landscape" r:id="rId1"/>
  <drawing r:id="rId2"/>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128B303-B471-4C50-9D44-88E704964F3A}">
  <sheetPr/>
  <sheetViews>
    <sheetView zoomScale="115" workbookViewId="0" zoomToFit="1"/>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zoomScale="115" workbookViewId="0" zoomToFit="1"/>
  </sheetViews>
  <pageMargins left="0.7" right="0.7" top="0.75" bottom="0.75" header="0.3" footer="0.3"/>
  <pageSetup paperSize="9" orientation="landscape" r:id="rId1"/>
  <drawing r:id="rId2"/>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zoomScale="115" workbookViewId="0" zoomToFit="1"/>
  </sheetViews>
  <pageMargins left="0.7" right="0.7" top="0.75" bottom="0.75" header="0.3" footer="0.3"/>
  <pageSetup paperSize="9" orientation="landscape" r:id="rId1"/>
  <drawing r:id="rId2"/>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zoomScale="115" workbookViewId="0" zoomToFit="1"/>
  </sheetViews>
  <pageMargins left="0.7" right="0.7" top="0.75" bottom="0.75" header="0.3" footer="0.3"/>
  <pageSetup paperSize="9" orientation="landscape" r:id="rId1"/>
  <drawing r:id="rId2"/>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9FE142B-1AC3-491B-A262-B8F6AAA3E5DC}">
  <sheetPr/>
  <sheetViews>
    <sheetView zoomScale="115" workbookViewId="0" zoomToFit="1"/>
  </sheetViews>
  <pageMargins left="0.7" right="0.7" top="0.75" bottom="0.75" header="0.3" footer="0.3"/>
  <drawing r:id="rId1"/>
</chartsheet>
</file>

<file path=xl/chartsheets/sheet2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B00-000000000000}">
  <sheetPr/>
  <sheetViews>
    <sheetView zoomScale="115" workbookViewId="0" zoomToFit="1"/>
  </sheetViews>
  <pageMargins left="0.7" right="0.7" top="0.75" bottom="0.75" header="0.3" footer="0.3"/>
  <pageSetup paperSize="9" orientation="landscape" r:id="rId1"/>
  <drawing r:id="rId2"/>
</chartsheet>
</file>

<file path=xl/chartsheets/sheet2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D00-000000000000}">
  <sheetPr/>
  <sheetViews>
    <sheetView zoomScale="115" workbookViewId="0" zoomToFit="1"/>
  </sheetViews>
  <pageMargins left="0.7" right="0.7" top="0.75" bottom="0.75" header="0.3" footer="0.3"/>
  <pageSetup paperSize="9" orientation="landscape" r:id="rId1"/>
  <drawing r:id="rId2"/>
</chartsheet>
</file>

<file path=xl/chartsheets/sheet2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F00-000000000000}">
  <sheetPr/>
  <sheetViews>
    <sheetView zoomScale="115" workbookViewId="0" zoomToFit="1"/>
  </sheetViews>
  <pageMargins left="0.7" right="0.7" top="0.75" bottom="0.75" header="0.3" footer="0.3"/>
  <pageSetup paperSize="9" orientation="landscape" r:id="rId1"/>
  <drawing r:id="rId2"/>
</chartsheet>
</file>

<file path=xl/chartsheets/sheet2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9EE09BA-1BA7-4E54-9824-B165E7BBEDEC}">
  <sheetPr/>
  <sheetViews>
    <sheetView zoomScale="115"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15" workbookViewId="0" zoomToFit="1"/>
  </sheetViews>
  <pageMargins left="0.7" right="0.7" top="0.75" bottom="0.75" header="0.3" footer="0.3"/>
  <pageSetup paperSize="9" orientation="landscape" r:id="rId1"/>
  <drawing r:id="rId2"/>
</chartsheet>
</file>

<file path=xl/chartsheets/sheet3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100-000000000000}">
  <sheetPr/>
  <sheetViews>
    <sheetView zoomScale="115" workbookViewId="0" zoomToFit="1"/>
  </sheetViews>
  <pageMargins left="0.7" right="0.7" top="0.75" bottom="0.75" header="0.3" footer="0.3"/>
  <pageSetup paperSize="9" orientation="landscape" r:id="rId1"/>
  <drawing r:id="rId2"/>
</chartsheet>
</file>

<file path=xl/chartsheets/sheet3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FDD0360-5CC5-49F7-88C1-7A38443A234F}">
  <sheetPr/>
  <sheetViews>
    <sheetView zoomScale="115" workbookViewId="0" zoomToFit="1"/>
  </sheetViews>
  <pageMargins left="0.7" right="0.7" top="0.75" bottom="0.75" header="0.3" footer="0.3"/>
  <pageSetup paperSize="9" orientation="landscape" r:id="rId1"/>
  <drawing r:id="rId2"/>
</chartsheet>
</file>

<file path=xl/chartsheets/sheet3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300-000000000000}">
  <sheetPr/>
  <sheetViews>
    <sheetView zoomScale="115" workbookViewId="0" zoomToFit="1"/>
  </sheetViews>
  <pageMargins left="0.7" right="0.7" top="0.75" bottom="0.75" header="0.3" footer="0.3"/>
  <pageSetup paperSize="9" orientation="landscape" r:id="rId1"/>
  <drawing r:id="rId2"/>
</chartsheet>
</file>

<file path=xl/chartsheets/sheet3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500-000000000000}">
  <sheetPr/>
  <sheetViews>
    <sheetView zoomScale="115" workbookViewId="0" zoomToFit="1"/>
  </sheetViews>
  <pageMargins left="0.7" right="0.7" top="0.75" bottom="0.75" header="0.3" footer="0.3"/>
  <pageSetup paperSize="9" orientation="landscape" r:id="rId1"/>
  <drawing r:id="rId2"/>
</chartsheet>
</file>

<file path=xl/chartsheets/sheet3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700-000000000000}">
  <sheetPr/>
  <sheetViews>
    <sheetView zoomScale="115" workbookViewId="0" zoomToFit="1"/>
  </sheetViews>
  <pageMargins left="0.7" right="0.7" top="0.75" bottom="0.75" header="0.3" footer="0.3"/>
  <pageSetup paperSize="9" orientation="landscape" r:id="rId1"/>
  <drawing r:id="rId2"/>
</chartsheet>
</file>

<file path=xl/chartsheets/sheet3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F5E26A-2A47-437D-9069-F2A88E787E1B}">
  <sheetPr/>
  <sheetViews>
    <sheetView zoomScale="115" workbookViewId="0" zoomToFit="1"/>
  </sheetViews>
  <pageMargins left="0.7" right="0.7" top="0.75" bottom="0.75" header="0.3" footer="0.3"/>
  <drawing r:id="rId1"/>
</chartsheet>
</file>

<file path=xl/chartsheets/sheet3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sheetViews>
    <sheetView zoomScale="115" workbookViewId="0" zoomToFit="1"/>
  </sheetViews>
  <pageMargins left="0.7" right="0.7" top="0.75" bottom="0.75" header="0.3" footer="0.3"/>
  <pageSetup paperSize="9" orientation="landscape" r:id="rId1"/>
  <drawing r:id="rId2"/>
</chartsheet>
</file>

<file path=xl/chartsheets/sheet3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900-000000000000}">
  <sheetPr/>
  <sheetViews>
    <sheetView zoomScale="115" workbookViewId="0"/>
  </sheetViews>
  <pageMargins left="0.7" right="0.7" top="0.75" bottom="0.75" header="0.3" footer="0.3"/>
  <pageSetup paperSize="9" orientation="landscape" r:id="rId1"/>
  <drawing r:id="rId2"/>
</chartsheet>
</file>

<file path=xl/chartsheets/sheet3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B00-000000000000}">
  <sheetPr/>
  <sheetViews>
    <sheetView zoomScale="115" workbookViewId="0" zoomToFit="1"/>
  </sheetViews>
  <pageMargins left="0.7" right="0.7" top="0.75" bottom="0.75" header="0.3" footer="0.3"/>
  <pageSetup paperSize="9" orientation="landscape" r:id="rId1"/>
  <drawing r:id="rId2"/>
</chartsheet>
</file>

<file path=xl/chartsheets/sheet3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456E714-8559-44BE-902D-4E95FD8AE6C1}">
  <sheetPr/>
  <sheetViews>
    <sheetView zoomScale="115"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3467F1C-5A66-4AD8-B2CB-FEBF119E9698}">
  <sheetPr/>
  <sheetViews>
    <sheetView zoomScale="115" workbookViewId="0" zoomToFit="1"/>
  </sheetViews>
  <pageMargins left="0.7" right="0.7" top="0.75" bottom="0.75" header="0.3" footer="0.3"/>
  <drawing r:id="rId1"/>
</chartsheet>
</file>

<file path=xl/chartsheets/sheet4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D00-000000000000}">
  <sheetPr/>
  <sheetViews>
    <sheetView zoomScale="115" workbookViewId="0" zoomToFit="1"/>
  </sheetViews>
  <pageMargins left="0.7" right="0.7" top="0.75" bottom="0.75" header="0.3" footer="0.3"/>
  <pageSetup paperSize="9" orientation="landscape" r:id="rId1"/>
  <drawing r:id="rId2"/>
</chartsheet>
</file>

<file path=xl/chartsheets/sheet4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F00-000000000000}">
  <sheetPr/>
  <sheetViews>
    <sheetView zoomScale="115" workbookViewId="0" zoomToFit="1"/>
  </sheetViews>
  <pageMargins left="0.7" right="0.7" top="0.75" bottom="0.75" header="0.3" footer="0.3"/>
  <pageSetup paperSize="9"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15"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5D09FF9-2B02-431C-8812-BB539CF41B70}">
  <sheetPr/>
  <sheetViews>
    <sheetView zoomScale="115"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15"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5" workbookViewId="0" zoomToFit="1"/>
  </sheetViews>
  <pageMargins left="0.7" right="0.7" top="0.75" bottom="0.75" header="0.3" footer="0.3"/>
  <pageSetup paperSize="9" orientation="landscape" r:id="rId1"/>
  <drawing r:id="rId2"/>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B4731D5-34B5-4564-A5E6-7FCD85DD7D3A}">
  <sheetPr/>
  <sheetViews>
    <sheetView zoomScale="11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I_Stapel.crtx">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0608EAEE-3B11-301D-B3A1-099FF75B94D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0.92526</cdr:x>
      <cdr:y>0.45127</cdr:y>
    </cdr:from>
    <cdr:to>
      <cdr:x>0.98743</cdr:x>
      <cdr:y>0.59658</cdr:y>
    </cdr:to>
    <cdr:sp macro="" textlink="">
      <cdr:nvSpPr>
        <cdr:cNvPr id="2" name="textruta 1">
          <a:extLst xmlns:a="http://schemas.openxmlformats.org/drawingml/2006/main">
            <a:ext uri="{FF2B5EF4-FFF2-40B4-BE49-F238E27FC236}">
              <a16:creationId xmlns:a16="http://schemas.microsoft.com/office/drawing/2014/main" id="{132D28AA-87B4-4DFE-8E07-2581961C86C7}"/>
            </a:ext>
          </a:extLst>
        </cdr:cNvPr>
        <cdr:cNvSpPr txBox="1"/>
      </cdr:nvSpPr>
      <cdr:spPr>
        <a:xfrm xmlns:a="http://schemas.openxmlformats.org/drawingml/2006/main">
          <a:off x="8606518" y="2746942"/>
          <a:ext cx="578303" cy="8844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sz="1100"/>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Rapport löptext_FI_Linje.crtx">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3D4E17BC-3E30-0BA9-0474-11D31E90A7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Rapport löptext_FI_Linje.crtx">
          <a:extLst>
            <a:ext uri="{FF2B5EF4-FFF2-40B4-BE49-F238E27FC236}">
              <a16:creationId xmlns:a16="http://schemas.microsoft.com/office/drawing/2014/main" id="{60D2F237-7C50-4A95-B82C-7971F5E19DF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Cirkel.crtx">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3282A881-6E2E-9555-A65D-69BBCFEE6E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7.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D46FE08E-AE16-DB82-6CD8-D9B934A4114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9.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2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CD086433-1591-D14A-382C-896734487B5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A942F990-02FF-475C-8296-98108594C4E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5.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7.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FC8369F8-8ECE-F483-BF9E-88E67E4FF8A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9.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C7E0FA30-F843-D1DE-E235-36C947EAA4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0.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1.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E8E4A0B4-B2C9-7943-D496-270EE11E160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3.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3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_Linje.crtx">
          <a:extLst>
            <a:ext uri="{FF2B5EF4-FFF2-40B4-BE49-F238E27FC236}">
              <a16:creationId xmlns:a16="http://schemas.microsoft.com/office/drawing/2014/main" id="{5D0FCBE0-C3E0-047B-07B2-F7F0FA095D4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Word och Powerpoint_FI_Stapel.crtx">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twoCellAnchor>
    <xdr:from>
      <xdr:col>0</xdr:col>
      <xdr:colOff>333375</xdr:colOff>
      <xdr:row>1</xdr:row>
      <xdr:rowOff>38101</xdr:rowOff>
    </xdr:from>
    <xdr:to>
      <xdr:col>14</xdr:col>
      <xdr:colOff>490275</xdr:colOff>
      <xdr:row>28</xdr:row>
      <xdr:rowOff>149809</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absoluteAnchor>
    <xdr:pos x="0" y="0"/>
    <xdr:ext cx="9301370" cy="6071152"/>
    <xdr:graphicFrame macro="">
      <xdr:nvGraphicFramePr>
        <xdr:cNvPr id="2" name="Diagram 1" descr="\Templates\PowerPoint_FI_Linje.crtx">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ti\Downloads\EBA%20Interactive%20Dashboard%20-%20Q2%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harts"/>
      <sheetName val="Assets"/>
      <sheetName val="Loans Composition"/>
      <sheetName val="Loans NPL and coverage ratio"/>
      <sheetName val="NACE composition"/>
      <sheetName val="NPL ratio by NACE"/>
      <sheetName val="IFRS9"/>
      <sheetName val="Sovereigns"/>
      <sheetName val="Liabilities"/>
      <sheetName val="Own funds and RWA"/>
      <sheetName val="Profitability"/>
      <sheetName val="Time series"/>
      <sheetName val="RI database"/>
      <sheetName val="Annex database"/>
      <sheetName val="Data"/>
      <sheetName val="Data Annex"/>
      <sheetName val="Reference Dates"/>
      <sheetName val="List"/>
    </sheetNames>
    <sheetDataSet>
      <sheetData sheetId="0">
        <row r="6">
          <cell r="T6" t="str">
            <v>Assets</v>
          </cell>
        </row>
        <row r="7">
          <cell r="T7" t="str">
            <v>Liabilities</v>
          </cell>
        </row>
        <row r="8">
          <cell r="T8" t="str">
            <v>Loans Composition</v>
          </cell>
        </row>
        <row r="9">
          <cell r="T9" t="str">
            <v>Loans NPL and coverage ratio</v>
          </cell>
        </row>
        <row r="10">
          <cell r="T10" t="str">
            <v>NACE composition</v>
          </cell>
        </row>
        <row r="11">
          <cell r="T11" t="str">
            <v>NPL ratio by NACE</v>
          </cell>
        </row>
        <row r="12">
          <cell r="T12" t="str">
            <v>Own funds and RWA</v>
          </cell>
        </row>
        <row r="13">
          <cell r="T13" t="str">
            <v>Profitability</v>
          </cell>
        </row>
        <row r="14">
          <cell r="T14" t="str">
            <v>IFRS9</v>
          </cell>
        </row>
        <row r="15">
          <cell r="T15" t="str">
            <v>Sovereigns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9"/>
  <sheetViews>
    <sheetView tabSelected="1" workbookViewId="0"/>
  </sheetViews>
  <sheetFormatPr defaultRowHeight="15"/>
  <cols>
    <col min="1" max="1" width="18.140625" bestFit="1" customWidth="1"/>
    <col min="2" max="2" width="18.140625" customWidth="1"/>
    <col min="3" max="3" width="21.85546875" customWidth="1"/>
    <col min="4" max="9" width="12" bestFit="1" customWidth="1"/>
  </cols>
  <sheetData>
    <row r="1" spans="1:28">
      <c r="A1" s="1" t="s">
        <v>0</v>
      </c>
      <c r="B1" t="s">
        <v>58</v>
      </c>
    </row>
    <row r="2" spans="1:28">
      <c r="A2" s="1" t="s">
        <v>1</v>
      </c>
      <c r="B2" t="s">
        <v>4</v>
      </c>
    </row>
    <row r="3" spans="1:28">
      <c r="A3" s="1" t="s">
        <v>2</v>
      </c>
      <c r="B3" t="s">
        <v>39</v>
      </c>
    </row>
    <row r="4" spans="1:28">
      <c r="A4" s="1" t="s">
        <v>3</v>
      </c>
      <c r="B4" t="s">
        <v>74</v>
      </c>
    </row>
    <row r="6" spans="1:28" s="26" customFormat="1"/>
    <row r="7" spans="1:28" s="26" customFormat="1">
      <c r="A7" s="3"/>
      <c r="B7" s="31" t="s">
        <v>95</v>
      </c>
      <c r="C7" s="31" t="s">
        <v>96</v>
      </c>
      <c r="D7" s="11"/>
      <c r="E7" s="11"/>
      <c r="F7" s="129"/>
      <c r="G7" s="129"/>
      <c r="H7" s="129"/>
      <c r="I7" s="11"/>
    </row>
    <row r="8" spans="1:28" s="26" customFormat="1">
      <c r="A8" s="28" t="s">
        <v>8</v>
      </c>
      <c r="B8" s="28">
        <v>59.399930318429824</v>
      </c>
      <c r="C8" s="127">
        <v>54.204586455948586</v>
      </c>
      <c r="D8" s="74"/>
      <c r="E8" s="130"/>
      <c r="F8" s="130"/>
      <c r="G8" s="129"/>
      <c r="H8" s="129"/>
      <c r="I8" s="69"/>
      <c r="J8" s="69"/>
      <c r="N8" s="28"/>
      <c r="O8" s="28"/>
      <c r="P8" s="28"/>
      <c r="Q8" s="20"/>
      <c r="R8" s="28"/>
      <c r="S8" s="28"/>
      <c r="T8" s="28"/>
      <c r="U8" s="28"/>
    </row>
    <row r="9" spans="1:28">
      <c r="A9" s="28" t="s">
        <v>35</v>
      </c>
      <c r="B9" s="28">
        <v>0.37651284528219464</v>
      </c>
      <c r="C9" s="127">
        <v>1.8184289577509196</v>
      </c>
      <c r="D9" s="74"/>
      <c r="E9" s="127"/>
      <c r="F9" s="129"/>
      <c r="G9" s="129"/>
      <c r="H9" s="129"/>
      <c r="I9" s="28"/>
      <c r="L9" s="26"/>
      <c r="M9" s="26"/>
      <c r="N9" s="26"/>
      <c r="O9" s="26"/>
      <c r="P9" s="26"/>
      <c r="Q9" s="26"/>
      <c r="R9" s="26"/>
      <c r="S9" s="26"/>
      <c r="T9" s="26"/>
      <c r="U9" s="26"/>
      <c r="V9" s="26"/>
      <c r="W9" s="26"/>
      <c r="X9" s="26"/>
      <c r="Y9" s="26"/>
      <c r="Z9" s="26"/>
      <c r="AA9" s="26"/>
      <c r="AB9" s="26"/>
    </row>
    <row r="10" spans="1:28">
      <c r="A10" s="28" t="s">
        <v>59</v>
      </c>
      <c r="B10" s="28">
        <v>10.511648421961098</v>
      </c>
      <c r="C10" s="127">
        <v>13.959635296650882</v>
      </c>
      <c r="D10" s="74"/>
      <c r="E10" s="130"/>
      <c r="F10" s="129"/>
      <c r="G10" s="129"/>
      <c r="H10" s="129"/>
      <c r="I10" s="70"/>
      <c r="K10" s="26"/>
      <c r="L10" s="26"/>
      <c r="M10" s="26"/>
      <c r="N10" s="26"/>
      <c r="O10" s="26"/>
      <c r="P10" s="26"/>
      <c r="Q10" s="26"/>
      <c r="R10" s="26"/>
      <c r="S10" s="26"/>
      <c r="T10" s="26"/>
      <c r="U10" s="26"/>
      <c r="V10" s="26"/>
      <c r="W10" s="26"/>
      <c r="X10" s="26"/>
      <c r="Y10" s="26"/>
      <c r="Z10" s="26"/>
      <c r="AA10" s="26"/>
      <c r="AB10" s="26"/>
    </row>
    <row r="11" spans="1:28">
      <c r="A11" s="28" t="s">
        <v>36</v>
      </c>
      <c r="B11" s="28">
        <v>0.23488915727260229</v>
      </c>
      <c r="C11" s="127">
        <v>0.60955014248037087</v>
      </c>
      <c r="D11" s="74"/>
      <c r="E11" s="127"/>
      <c r="F11" s="129"/>
      <c r="G11" s="129"/>
      <c r="H11" s="129"/>
      <c r="I11" s="28"/>
      <c r="K11" s="26"/>
      <c r="L11" s="26"/>
      <c r="M11" s="26"/>
      <c r="N11" s="26"/>
      <c r="O11" s="26"/>
      <c r="P11" s="26"/>
      <c r="Q11" s="26"/>
      <c r="R11" s="26"/>
      <c r="S11" s="29"/>
      <c r="U11" s="29"/>
      <c r="V11" s="29"/>
      <c r="W11" s="29"/>
      <c r="X11" s="29"/>
      <c r="Y11" s="29"/>
      <c r="Z11" s="29"/>
      <c r="AA11" s="29"/>
      <c r="AB11" s="29"/>
    </row>
    <row r="12" spans="1:28">
      <c r="A12" s="28" t="s">
        <v>37</v>
      </c>
      <c r="B12" s="28">
        <v>0.49241466218820545</v>
      </c>
      <c r="C12" s="127">
        <v>0.4426486329441961</v>
      </c>
      <c r="D12" s="74"/>
      <c r="E12" s="130"/>
      <c r="F12" s="129"/>
      <c r="G12" s="129"/>
      <c r="H12" s="129"/>
      <c r="I12" s="71"/>
      <c r="K12" s="26"/>
      <c r="M12" s="26"/>
      <c r="N12" s="30"/>
      <c r="O12" s="30"/>
      <c r="P12" s="30"/>
      <c r="Q12" s="30"/>
      <c r="R12" s="30"/>
      <c r="S12" s="30"/>
      <c r="T12" s="30"/>
      <c r="U12" s="30"/>
      <c r="V12" s="29"/>
      <c r="W12" s="29"/>
      <c r="X12" s="29"/>
      <c r="Y12" s="29"/>
      <c r="Z12" s="29"/>
      <c r="AA12" s="29"/>
      <c r="AB12" s="29"/>
    </row>
    <row r="13" spans="1:28">
      <c r="A13" s="28" t="s">
        <v>11</v>
      </c>
      <c r="B13" s="28">
        <v>3.8270029202952474</v>
      </c>
      <c r="C13" s="127">
        <v>5.0956714507166163</v>
      </c>
      <c r="D13" s="74"/>
      <c r="E13" s="129"/>
      <c r="F13" s="129"/>
      <c r="G13" s="129"/>
      <c r="H13" s="129"/>
      <c r="K13" s="26"/>
      <c r="M13" s="2"/>
      <c r="N13" s="28"/>
      <c r="O13" s="28"/>
      <c r="P13" s="28"/>
      <c r="Q13" s="28"/>
      <c r="R13" s="28"/>
      <c r="S13" s="28"/>
      <c r="T13" s="28"/>
      <c r="U13" s="28"/>
      <c r="V13" s="29"/>
      <c r="W13" s="29"/>
      <c r="X13" s="29"/>
      <c r="Y13" s="29"/>
      <c r="Z13" s="29"/>
      <c r="AA13" s="29"/>
      <c r="AB13" s="29"/>
    </row>
    <row r="14" spans="1:28">
      <c r="A14" s="28" t="s">
        <v>38</v>
      </c>
      <c r="B14" s="28">
        <v>2.3218431541052609</v>
      </c>
      <c r="C14" s="127">
        <v>3.8658319871380376</v>
      </c>
      <c r="D14" s="74"/>
      <c r="E14" s="129"/>
      <c r="F14" s="130"/>
      <c r="G14" s="129"/>
      <c r="H14" s="129"/>
      <c r="J14" s="72"/>
      <c r="K14" s="26"/>
      <c r="L14" s="26"/>
      <c r="M14" s="26"/>
      <c r="N14" s="26"/>
      <c r="O14" s="26"/>
      <c r="P14" s="26"/>
      <c r="Q14" s="26"/>
      <c r="R14" s="26"/>
      <c r="S14" s="29"/>
      <c r="U14" s="29"/>
      <c r="V14" s="29"/>
      <c r="W14" s="29"/>
      <c r="X14" s="29"/>
      <c r="Y14" s="29"/>
      <c r="Z14" s="29"/>
      <c r="AA14" s="29"/>
      <c r="AB14" s="29"/>
    </row>
    <row r="15" spans="1:28">
      <c r="A15" s="28" t="s">
        <v>30</v>
      </c>
      <c r="B15" s="28">
        <v>22.835758520465564</v>
      </c>
      <c r="C15" s="127">
        <v>20.003647076370367</v>
      </c>
      <c r="D15" s="74"/>
      <c r="E15" s="127"/>
      <c r="F15" s="129"/>
      <c r="G15" s="129"/>
      <c r="H15" s="129"/>
      <c r="I15" s="28"/>
      <c r="L15" s="26"/>
      <c r="M15" s="26"/>
      <c r="N15" s="26"/>
      <c r="O15" s="26"/>
      <c r="P15" s="26"/>
      <c r="Q15" s="26"/>
      <c r="R15" s="26"/>
      <c r="S15" s="29"/>
      <c r="U15" s="29"/>
      <c r="V15" s="29"/>
      <c r="W15" s="29"/>
      <c r="X15" s="29"/>
      <c r="Y15" s="29"/>
      <c r="Z15" s="29"/>
      <c r="AA15" s="29"/>
      <c r="AB15" s="29"/>
    </row>
    <row r="16" spans="1:28">
      <c r="A16" s="28"/>
      <c r="B16" s="28"/>
      <c r="C16" s="28"/>
      <c r="D16" s="28"/>
      <c r="E16" s="130"/>
      <c r="F16" s="130"/>
      <c r="G16" s="129"/>
      <c r="H16" s="129"/>
      <c r="I16" s="74"/>
      <c r="J16" s="74"/>
      <c r="L16" s="26"/>
      <c r="M16" s="26"/>
      <c r="N16" s="26"/>
      <c r="O16" s="26"/>
      <c r="P16" s="26"/>
      <c r="Q16" s="26"/>
      <c r="R16" s="26"/>
      <c r="S16" s="29"/>
      <c r="U16" s="29"/>
      <c r="V16" s="29"/>
      <c r="W16" s="29"/>
      <c r="X16" s="29"/>
      <c r="Y16" s="29"/>
      <c r="Z16" s="29"/>
      <c r="AA16" s="29"/>
      <c r="AB16" s="29"/>
    </row>
    <row r="17" spans="1:28">
      <c r="A17" s="2"/>
      <c r="B17" s="28"/>
      <c r="C17" s="28"/>
      <c r="D17" s="28"/>
      <c r="E17" s="127"/>
      <c r="F17" s="129"/>
      <c r="G17" s="129"/>
      <c r="H17" s="129"/>
      <c r="I17" s="28"/>
      <c r="K17" s="26"/>
      <c r="L17" s="26"/>
      <c r="M17" s="26"/>
      <c r="N17" s="26"/>
      <c r="O17" s="26"/>
      <c r="P17" s="26"/>
      <c r="Q17" s="26"/>
      <c r="R17" s="26"/>
      <c r="S17" s="29"/>
      <c r="U17" s="29"/>
      <c r="V17" s="29"/>
      <c r="W17" s="29"/>
      <c r="X17" s="29"/>
      <c r="Y17" s="29"/>
      <c r="Z17" s="29"/>
      <c r="AA17" s="29"/>
      <c r="AB17" s="29"/>
    </row>
    <row r="18" spans="1:28">
      <c r="A18" s="2"/>
      <c r="B18" s="28"/>
      <c r="C18" s="28"/>
      <c r="D18" s="28"/>
      <c r="E18" s="130"/>
      <c r="F18" s="130"/>
      <c r="G18" s="129"/>
      <c r="H18" s="129"/>
      <c r="I18" s="74"/>
      <c r="J18" s="74"/>
      <c r="K18" s="26"/>
      <c r="L18" s="26"/>
      <c r="M18" s="26"/>
      <c r="N18" s="26"/>
      <c r="O18" s="26"/>
      <c r="P18" s="26"/>
      <c r="Q18" s="26"/>
      <c r="R18" s="26"/>
      <c r="S18" s="29"/>
      <c r="U18" s="29"/>
      <c r="V18" s="29"/>
      <c r="W18" s="29"/>
      <c r="X18" s="29"/>
      <c r="Y18" s="29"/>
      <c r="Z18" s="29"/>
      <c r="AA18" s="29"/>
      <c r="AB18" s="29"/>
    </row>
    <row r="19" spans="1:28">
      <c r="A19" s="2"/>
      <c r="B19" s="28"/>
      <c r="C19" s="28"/>
      <c r="D19" s="28"/>
      <c r="E19" s="28"/>
      <c r="F19" s="28"/>
      <c r="G19" s="28"/>
      <c r="H19" s="28"/>
      <c r="I19" s="28"/>
      <c r="K19" s="26"/>
      <c r="L19" s="26"/>
      <c r="M19" s="26"/>
      <c r="N19" s="26"/>
      <c r="O19" s="26"/>
      <c r="P19" s="26"/>
      <c r="Q19" s="26"/>
      <c r="R19" s="26"/>
      <c r="S19" s="29"/>
      <c r="U19" s="29"/>
      <c r="V19" s="29"/>
      <c r="W19" s="29"/>
      <c r="X19" s="29"/>
      <c r="Y19" s="29"/>
      <c r="Z19" s="29"/>
      <c r="AA19" s="29"/>
      <c r="AB19" s="29"/>
    </row>
    <row r="20" spans="1:28">
      <c r="A20" s="2"/>
      <c r="B20" s="28"/>
      <c r="C20" s="28"/>
      <c r="D20" s="28"/>
      <c r="E20" s="28"/>
      <c r="F20" s="28"/>
      <c r="G20" s="28"/>
      <c r="H20" s="28"/>
      <c r="I20" s="28"/>
      <c r="K20" s="26"/>
      <c r="L20" s="26"/>
      <c r="M20" s="26"/>
      <c r="N20" s="26"/>
      <c r="O20" s="26"/>
      <c r="P20" s="26"/>
      <c r="Q20" s="26"/>
      <c r="R20" s="26"/>
      <c r="S20" s="29"/>
      <c r="U20" s="29"/>
      <c r="V20" s="29"/>
      <c r="W20" s="29"/>
      <c r="X20" s="29"/>
      <c r="Y20" s="29"/>
      <c r="Z20" s="29"/>
      <c r="AA20" s="29"/>
      <c r="AB20" s="29"/>
    </row>
    <row r="21" spans="1:28">
      <c r="A21" s="2"/>
      <c r="B21" s="28"/>
      <c r="C21" s="28"/>
      <c r="D21" s="28"/>
      <c r="E21" s="28"/>
      <c r="F21" s="28"/>
      <c r="G21" s="28"/>
      <c r="H21" s="28"/>
      <c r="I21" s="28"/>
      <c r="J21" s="28"/>
      <c r="K21" s="28"/>
      <c r="L21" s="28"/>
      <c r="M21" s="28"/>
      <c r="N21" s="33"/>
      <c r="O21" s="26"/>
      <c r="P21" s="26"/>
      <c r="Q21" s="26"/>
      <c r="R21" s="26"/>
      <c r="S21" s="29"/>
      <c r="U21" s="29"/>
      <c r="V21" s="29"/>
      <c r="W21" s="29"/>
      <c r="X21" s="29"/>
      <c r="Y21" s="29"/>
      <c r="Z21" s="29"/>
      <c r="AA21" s="29"/>
      <c r="AB21" s="29"/>
    </row>
    <row r="22" spans="1:28">
      <c r="A22" s="2"/>
      <c r="B22" s="28"/>
      <c r="C22" s="28"/>
      <c r="D22" s="28"/>
      <c r="E22" s="28"/>
      <c r="F22" s="28"/>
      <c r="G22" s="28"/>
      <c r="H22" s="28"/>
      <c r="I22" s="28"/>
      <c r="K22" s="26"/>
      <c r="L22" s="26"/>
      <c r="M22" s="26"/>
      <c r="N22" s="26"/>
      <c r="O22" s="26"/>
      <c r="P22" s="26"/>
      <c r="Q22" s="26"/>
      <c r="R22" s="26"/>
      <c r="S22" s="29"/>
      <c r="U22" s="29"/>
      <c r="V22" s="29"/>
      <c r="W22" s="29"/>
      <c r="X22" s="29"/>
      <c r="Y22" s="29"/>
      <c r="Z22" s="29"/>
      <c r="AA22" s="29"/>
      <c r="AB22" s="29"/>
    </row>
    <row r="23" spans="1:28">
      <c r="A23" s="2"/>
      <c r="B23" s="28"/>
      <c r="C23" s="28"/>
      <c r="D23" s="28"/>
      <c r="E23" s="28"/>
      <c r="F23" s="28"/>
      <c r="G23" s="28"/>
      <c r="H23" s="28"/>
      <c r="I23" s="28"/>
      <c r="K23" s="26"/>
      <c r="L23" s="26"/>
      <c r="M23" s="26"/>
      <c r="N23" s="26"/>
      <c r="O23" s="26"/>
      <c r="P23" s="26"/>
      <c r="Q23" s="26"/>
      <c r="R23" s="26"/>
      <c r="S23" s="29"/>
      <c r="U23" s="29"/>
      <c r="V23" s="29"/>
      <c r="W23" s="29"/>
      <c r="X23" s="29"/>
      <c r="Y23" s="29"/>
      <c r="Z23" s="29"/>
      <c r="AA23" s="29"/>
      <c r="AB23" s="29"/>
    </row>
    <row r="24" spans="1:28">
      <c r="A24" s="2"/>
      <c r="B24" s="28"/>
      <c r="C24" s="28"/>
      <c r="D24" s="28"/>
      <c r="E24" s="28"/>
      <c r="F24" s="28"/>
      <c r="G24" s="28"/>
      <c r="H24" s="28"/>
      <c r="I24" s="28"/>
      <c r="K24" s="26"/>
      <c r="L24" s="26"/>
      <c r="M24" s="26"/>
      <c r="N24" s="26"/>
      <c r="O24" s="26"/>
      <c r="P24" s="26"/>
      <c r="Q24" s="26"/>
      <c r="R24" s="26"/>
      <c r="S24" s="29"/>
      <c r="U24" s="29"/>
      <c r="V24" s="29"/>
      <c r="W24" s="29"/>
      <c r="X24" s="29"/>
      <c r="Y24" s="29"/>
      <c r="Z24" s="29"/>
      <c r="AA24" s="29"/>
      <c r="AB24" s="29"/>
    </row>
    <row r="25" spans="1:28">
      <c r="A25" s="2"/>
      <c r="B25" s="28"/>
      <c r="C25" s="28"/>
      <c r="D25" s="28"/>
      <c r="E25" s="28"/>
      <c r="F25" s="28"/>
      <c r="G25" s="28"/>
      <c r="H25" s="28"/>
      <c r="I25" s="28"/>
      <c r="K25" s="26"/>
      <c r="L25" s="26"/>
      <c r="M25" s="26"/>
      <c r="N25" s="26"/>
      <c r="O25" s="26"/>
      <c r="P25" s="26"/>
      <c r="Q25" s="26"/>
      <c r="R25" s="26"/>
      <c r="S25" s="29"/>
      <c r="U25" s="29"/>
      <c r="V25" s="29"/>
      <c r="W25" s="29"/>
      <c r="X25" s="29"/>
      <c r="Y25" s="29"/>
      <c r="Z25" s="29"/>
      <c r="AA25" s="29"/>
      <c r="AB25" s="29"/>
    </row>
    <row r="26" spans="1:28">
      <c r="A26" s="2"/>
      <c r="B26" s="28"/>
      <c r="C26" s="28"/>
      <c r="D26" s="28"/>
      <c r="E26" s="28"/>
      <c r="F26" s="28"/>
      <c r="G26" s="28"/>
      <c r="H26" s="28"/>
      <c r="I26" s="28"/>
      <c r="K26" s="26"/>
      <c r="L26" s="26"/>
      <c r="M26" s="26"/>
      <c r="N26" s="26"/>
      <c r="O26" s="26"/>
      <c r="P26" s="26"/>
      <c r="Q26" s="26"/>
      <c r="R26" s="26"/>
      <c r="S26" s="29"/>
      <c r="U26" s="29"/>
      <c r="V26" s="29"/>
      <c r="W26" s="29"/>
      <c r="X26" s="29"/>
      <c r="Y26" s="29"/>
      <c r="Z26" s="29"/>
      <c r="AA26" s="29"/>
      <c r="AB26" s="29"/>
    </row>
    <row r="27" spans="1:28">
      <c r="A27" s="2"/>
      <c r="B27" s="28"/>
      <c r="C27" s="28"/>
      <c r="D27" s="28"/>
      <c r="E27" s="28"/>
      <c r="F27" s="28"/>
      <c r="G27" s="28"/>
      <c r="H27" s="28"/>
      <c r="I27" s="28"/>
      <c r="K27" s="26"/>
      <c r="L27" s="26"/>
      <c r="M27" s="26"/>
      <c r="N27" s="26"/>
      <c r="O27" s="26"/>
      <c r="P27" s="26"/>
      <c r="Q27" s="26"/>
      <c r="R27" s="26"/>
      <c r="S27" s="29"/>
      <c r="U27" s="29"/>
      <c r="V27" s="29"/>
      <c r="W27" s="29"/>
      <c r="X27" s="29"/>
      <c r="Y27" s="29"/>
      <c r="Z27" s="29"/>
      <c r="AA27" s="29"/>
      <c r="AB27" s="29"/>
    </row>
    <row r="28" spans="1:28">
      <c r="A28" s="2"/>
      <c r="B28" s="28"/>
      <c r="C28" s="28"/>
      <c r="D28" s="28"/>
      <c r="E28" s="28"/>
      <c r="F28" s="28"/>
      <c r="G28" s="28"/>
      <c r="H28" s="28"/>
      <c r="I28" s="28"/>
      <c r="K28" s="26"/>
      <c r="L28" s="26"/>
      <c r="M28" s="26"/>
      <c r="N28" s="26"/>
      <c r="O28" s="26"/>
      <c r="P28" s="26"/>
      <c r="Q28" s="26"/>
      <c r="R28" s="26"/>
      <c r="S28" s="29"/>
      <c r="U28" s="29"/>
      <c r="V28" s="29"/>
      <c r="W28" s="29"/>
      <c r="X28" s="29"/>
      <c r="Y28" s="29"/>
      <c r="Z28" s="29"/>
      <c r="AA28" s="29"/>
      <c r="AB28" s="29"/>
    </row>
    <row r="29" spans="1:28">
      <c r="A29" s="2"/>
      <c r="B29" s="28"/>
      <c r="C29" s="28"/>
      <c r="D29" s="28"/>
      <c r="E29" s="28"/>
      <c r="F29" s="28"/>
      <c r="G29" s="28"/>
      <c r="H29" s="28"/>
      <c r="I29" s="28"/>
      <c r="K29" s="26"/>
      <c r="L29" s="26"/>
      <c r="M29" s="26"/>
      <c r="N29" s="26"/>
      <c r="O29" s="26"/>
      <c r="P29" s="26"/>
      <c r="Q29" s="26"/>
      <c r="R29" s="26"/>
      <c r="S29" s="29"/>
      <c r="U29" s="29"/>
      <c r="V29" s="29"/>
      <c r="W29" s="29"/>
      <c r="X29" s="29"/>
      <c r="Y29" s="29"/>
      <c r="Z29" s="29"/>
      <c r="AA29" s="29"/>
      <c r="AB29" s="29"/>
    </row>
    <row r="30" spans="1:28">
      <c r="A30" s="2"/>
      <c r="B30" s="28"/>
      <c r="C30" s="28"/>
      <c r="D30" s="28"/>
      <c r="E30" s="28"/>
      <c r="F30" s="28"/>
      <c r="G30" s="28"/>
      <c r="H30" s="28"/>
      <c r="I30" s="28"/>
      <c r="K30" s="26"/>
      <c r="L30" s="26"/>
      <c r="M30" s="26"/>
      <c r="N30" s="26"/>
      <c r="O30" s="26"/>
      <c r="P30" s="26"/>
      <c r="Q30" s="26"/>
      <c r="R30" s="26"/>
      <c r="S30" s="29"/>
      <c r="U30" s="29"/>
      <c r="V30" s="29"/>
      <c r="W30" s="29"/>
      <c r="X30" s="29"/>
      <c r="Y30" s="29"/>
      <c r="Z30" s="29"/>
      <c r="AA30" s="29"/>
      <c r="AB30" s="29"/>
    </row>
    <row r="31" spans="1:28">
      <c r="A31" s="2"/>
      <c r="B31" s="28"/>
      <c r="C31" s="28"/>
      <c r="D31" s="28"/>
      <c r="E31" s="28"/>
      <c r="F31" s="28"/>
      <c r="G31" s="28"/>
      <c r="H31" s="28"/>
      <c r="I31" s="28"/>
      <c r="K31" s="26"/>
      <c r="L31" s="26"/>
      <c r="M31" s="26"/>
      <c r="N31" s="26"/>
      <c r="O31" s="26"/>
      <c r="P31" s="26"/>
      <c r="Q31" s="26"/>
      <c r="R31" s="26"/>
      <c r="S31" s="29"/>
      <c r="U31" s="29"/>
      <c r="V31" s="29"/>
      <c r="W31" s="29"/>
      <c r="X31" s="29"/>
      <c r="Y31" s="29"/>
      <c r="Z31" s="29"/>
      <c r="AA31" s="29"/>
      <c r="AB31" s="29"/>
    </row>
    <row r="32" spans="1:28">
      <c r="A32" s="2"/>
      <c r="B32" s="28"/>
      <c r="C32" s="28"/>
      <c r="D32" s="28"/>
      <c r="E32" s="28"/>
      <c r="F32" s="28"/>
      <c r="G32" s="28"/>
      <c r="H32" s="28"/>
      <c r="I32" s="28"/>
      <c r="K32" s="26"/>
      <c r="L32" s="26"/>
      <c r="M32" s="26"/>
      <c r="N32" s="26"/>
      <c r="O32" s="26"/>
      <c r="P32" s="26"/>
      <c r="Q32" s="26"/>
      <c r="R32" s="26"/>
      <c r="S32" s="29"/>
      <c r="U32" s="29"/>
      <c r="V32" s="29"/>
      <c r="W32" s="29"/>
      <c r="X32" s="29"/>
      <c r="Y32" s="29"/>
      <c r="Z32" s="29"/>
      <c r="AA32" s="29"/>
      <c r="AB32" s="29"/>
    </row>
    <row r="33" spans="1:28">
      <c r="A33" s="2"/>
      <c r="B33" s="28"/>
      <c r="C33" s="28"/>
      <c r="D33" s="28"/>
      <c r="E33" s="28"/>
      <c r="F33" s="28"/>
      <c r="G33" s="28"/>
      <c r="H33" s="28"/>
      <c r="I33" s="28"/>
      <c r="K33" s="26"/>
      <c r="L33" s="26"/>
      <c r="M33" s="26"/>
      <c r="N33" s="26"/>
      <c r="O33" s="26"/>
      <c r="P33" s="26"/>
      <c r="Q33" s="26"/>
      <c r="R33" s="26"/>
      <c r="S33" s="29"/>
      <c r="U33" s="29"/>
      <c r="V33" s="29"/>
      <c r="W33" s="29"/>
      <c r="X33" s="29"/>
      <c r="Y33" s="29"/>
      <c r="Z33" s="29"/>
      <c r="AA33" s="29"/>
      <c r="AB33" s="29"/>
    </row>
    <row r="34" spans="1:28">
      <c r="A34" s="2"/>
      <c r="B34" s="28"/>
      <c r="C34" s="28"/>
      <c r="D34" s="28"/>
      <c r="E34" s="28"/>
      <c r="F34" s="28"/>
      <c r="G34" s="28"/>
      <c r="H34" s="28"/>
      <c r="I34" s="28"/>
      <c r="K34" s="26"/>
      <c r="L34" s="26"/>
      <c r="M34" s="26"/>
      <c r="N34" s="26"/>
      <c r="O34" s="26"/>
      <c r="P34" s="26"/>
      <c r="Q34" s="26"/>
      <c r="R34" s="26"/>
      <c r="S34" s="29"/>
      <c r="U34" s="29"/>
      <c r="V34" s="29"/>
      <c r="W34" s="29"/>
      <c r="X34" s="29"/>
      <c r="Y34" s="29"/>
      <c r="Z34" s="29"/>
      <c r="AA34" s="29"/>
      <c r="AB34" s="29"/>
    </row>
    <row r="35" spans="1:28">
      <c r="A35" s="2"/>
      <c r="B35" s="28"/>
      <c r="C35" s="28"/>
      <c r="D35" s="28"/>
      <c r="E35" s="28"/>
      <c r="F35" s="28"/>
      <c r="G35" s="28"/>
      <c r="H35" s="28"/>
      <c r="I35" s="28"/>
      <c r="K35" s="26"/>
      <c r="L35" s="26"/>
      <c r="M35" s="26"/>
      <c r="N35" s="26"/>
      <c r="O35" s="26"/>
      <c r="P35" s="26"/>
      <c r="Q35" s="26"/>
      <c r="R35" s="26"/>
      <c r="S35" s="29"/>
      <c r="U35" s="29"/>
      <c r="V35" s="29"/>
      <c r="W35" s="29"/>
      <c r="X35" s="29"/>
      <c r="Y35" s="29"/>
      <c r="Z35" s="29"/>
      <c r="AA35" s="29"/>
      <c r="AB35" s="29"/>
    </row>
    <row r="36" spans="1:28">
      <c r="A36" s="2"/>
      <c r="B36" s="28"/>
      <c r="C36" s="28"/>
      <c r="D36" s="28"/>
      <c r="E36" s="28"/>
      <c r="F36" s="28"/>
      <c r="G36" s="28"/>
      <c r="H36" s="28"/>
      <c r="I36" s="28"/>
      <c r="K36" s="26"/>
      <c r="L36" s="26"/>
      <c r="M36" s="26"/>
      <c r="N36" s="26"/>
      <c r="O36" s="26"/>
      <c r="P36" s="26"/>
      <c r="Q36" s="26"/>
      <c r="R36" s="26"/>
      <c r="S36" s="29"/>
      <c r="U36" s="29"/>
      <c r="V36" s="29"/>
      <c r="W36" s="29"/>
      <c r="X36" s="29"/>
      <c r="Y36" s="29"/>
      <c r="Z36" s="29"/>
      <c r="AA36" s="29"/>
      <c r="AB36" s="29"/>
    </row>
    <row r="37" spans="1:28">
      <c r="A37" s="2"/>
      <c r="B37" s="28"/>
      <c r="C37" s="28"/>
      <c r="D37" s="28"/>
      <c r="E37" s="28"/>
      <c r="F37" s="28"/>
      <c r="G37" s="28"/>
      <c r="H37" s="28"/>
      <c r="I37" s="28"/>
      <c r="K37" s="26"/>
      <c r="L37" s="26"/>
      <c r="M37" s="26"/>
      <c r="N37" s="26"/>
      <c r="O37" s="26"/>
      <c r="P37" s="26"/>
      <c r="Q37" s="26"/>
      <c r="R37" s="26"/>
      <c r="S37" s="29"/>
      <c r="U37" s="29"/>
      <c r="V37" s="29"/>
      <c r="W37" s="29"/>
      <c r="X37" s="29"/>
      <c r="Y37" s="29"/>
      <c r="Z37" s="29"/>
      <c r="AA37" s="29"/>
      <c r="AB37" s="29"/>
    </row>
    <row r="38" spans="1:28">
      <c r="A38" s="2"/>
      <c r="B38" s="28"/>
      <c r="C38" s="28"/>
      <c r="D38" s="28"/>
      <c r="E38" s="28"/>
      <c r="F38" s="28"/>
      <c r="G38" s="28"/>
      <c r="H38" s="28"/>
      <c r="I38" s="28"/>
      <c r="K38" s="26"/>
      <c r="L38" s="26"/>
      <c r="M38" s="26"/>
      <c r="N38" s="26"/>
      <c r="O38" s="26"/>
      <c r="P38" s="26"/>
      <c r="Q38" s="26"/>
      <c r="R38" s="26"/>
      <c r="S38" s="29"/>
      <c r="U38" s="29"/>
      <c r="V38" s="29"/>
      <c r="W38" s="29"/>
      <c r="X38" s="29"/>
      <c r="Y38" s="29"/>
      <c r="Z38" s="29"/>
      <c r="AA38" s="29"/>
      <c r="AB38" s="29"/>
    </row>
    <row r="39" spans="1:28">
      <c r="A39" s="2"/>
      <c r="B39" s="28"/>
      <c r="C39" s="28"/>
      <c r="D39" s="28"/>
      <c r="E39" s="28"/>
      <c r="F39" s="28"/>
      <c r="G39" s="28"/>
      <c r="H39" s="28"/>
      <c r="I39" s="28"/>
      <c r="K39" s="26"/>
      <c r="L39" s="26"/>
      <c r="M39" s="26"/>
      <c r="N39" s="26"/>
      <c r="O39" s="26"/>
      <c r="P39" s="26"/>
      <c r="Q39" s="26"/>
      <c r="R39" s="26"/>
      <c r="S39" s="29"/>
      <c r="U39" s="29"/>
      <c r="V39" s="29"/>
      <c r="W39" s="29"/>
      <c r="X39" s="29"/>
      <c r="Y39" s="29"/>
      <c r="Z39" s="29"/>
      <c r="AA39" s="29"/>
      <c r="AB39" s="29"/>
    </row>
    <row r="40" spans="1:28">
      <c r="A40" s="2"/>
      <c r="B40" s="28"/>
      <c r="C40" s="28"/>
      <c r="D40" s="28"/>
      <c r="E40" s="28"/>
      <c r="F40" s="28"/>
      <c r="G40" s="28"/>
      <c r="H40" s="28"/>
      <c r="I40" s="28"/>
      <c r="K40" s="26"/>
      <c r="L40" s="26"/>
      <c r="M40" s="26"/>
      <c r="N40" s="26"/>
      <c r="O40" s="26"/>
      <c r="P40" s="26"/>
      <c r="Q40" s="26"/>
      <c r="R40" s="26"/>
      <c r="S40" s="29"/>
      <c r="U40" s="29"/>
      <c r="V40" s="29"/>
      <c r="W40" s="29"/>
      <c r="X40" s="29"/>
      <c r="Y40" s="29"/>
      <c r="Z40" s="29"/>
      <c r="AA40" s="29"/>
      <c r="AB40" s="29"/>
    </row>
    <row r="41" spans="1:28">
      <c r="A41" s="2"/>
      <c r="B41" s="28"/>
      <c r="C41" s="28"/>
      <c r="D41" s="28"/>
      <c r="E41" s="28"/>
      <c r="F41" s="28"/>
      <c r="G41" s="28"/>
      <c r="H41" s="28"/>
      <c r="I41" s="28"/>
      <c r="K41" s="26"/>
      <c r="L41" s="26"/>
      <c r="M41" s="26"/>
      <c r="N41" s="26"/>
      <c r="O41" s="26"/>
      <c r="P41" s="26"/>
      <c r="Q41" s="26"/>
      <c r="R41" s="26"/>
      <c r="S41" s="29"/>
      <c r="U41" s="29"/>
      <c r="V41" s="29"/>
      <c r="W41" s="29"/>
      <c r="X41" s="29"/>
      <c r="Y41" s="29"/>
      <c r="Z41" s="29"/>
      <c r="AA41" s="29"/>
      <c r="AB41" s="29"/>
    </row>
    <row r="42" spans="1:28">
      <c r="A42" s="2"/>
      <c r="B42" s="28"/>
      <c r="C42" s="28"/>
      <c r="D42" s="28"/>
      <c r="E42" s="28"/>
      <c r="F42" s="28"/>
      <c r="G42" s="28"/>
      <c r="H42" s="28"/>
      <c r="I42" s="28"/>
      <c r="K42" s="26"/>
      <c r="L42" s="26"/>
      <c r="M42" s="26"/>
      <c r="N42" s="26"/>
      <c r="O42" s="26"/>
      <c r="P42" s="26"/>
      <c r="Q42" s="26"/>
      <c r="R42" s="26"/>
      <c r="S42" s="29"/>
      <c r="U42" s="29"/>
      <c r="V42" s="29"/>
      <c r="W42" s="29"/>
      <c r="X42" s="29"/>
      <c r="Y42" s="29"/>
      <c r="Z42" s="29"/>
      <c r="AA42" s="29"/>
      <c r="AB42" s="29"/>
    </row>
    <row r="43" spans="1:28">
      <c r="A43" s="2"/>
      <c r="B43" s="28"/>
      <c r="C43" s="28"/>
      <c r="D43" s="28"/>
      <c r="E43" s="28"/>
      <c r="F43" s="28"/>
      <c r="G43" s="28"/>
      <c r="H43" s="28"/>
      <c r="I43" s="28"/>
      <c r="K43" s="26"/>
      <c r="L43" s="26"/>
      <c r="M43" s="26"/>
      <c r="N43" s="26"/>
      <c r="O43" s="26"/>
      <c r="P43" s="26"/>
      <c r="Q43" s="26"/>
      <c r="R43" s="26"/>
      <c r="S43" s="29"/>
      <c r="U43" s="29"/>
      <c r="V43" s="29"/>
      <c r="W43" s="29"/>
      <c r="X43" s="29"/>
      <c r="Y43" s="29"/>
      <c r="Z43" s="29"/>
      <c r="AA43" s="29"/>
      <c r="AB43" s="29"/>
    </row>
    <row r="44" spans="1:28">
      <c r="A44" s="2"/>
      <c r="B44" s="28"/>
      <c r="C44" s="28"/>
      <c r="D44" s="28"/>
      <c r="E44" s="28"/>
      <c r="F44" s="28"/>
      <c r="G44" s="28"/>
      <c r="H44" s="28"/>
      <c r="I44" s="28"/>
      <c r="K44" s="26"/>
      <c r="L44" s="26"/>
      <c r="M44" s="26"/>
      <c r="N44" s="26"/>
      <c r="O44" s="26"/>
      <c r="P44" s="26"/>
      <c r="Q44" s="26"/>
      <c r="R44" s="26"/>
      <c r="S44" s="29"/>
      <c r="U44" s="29"/>
      <c r="V44" s="29"/>
      <c r="W44" s="29"/>
      <c r="X44" s="29"/>
      <c r="Y44" s="29"/>
      <c r="Z44" s="29"/>
      <c r="AA44" s="29"/>
      <c r="AB44" s="29"/>
    </row>
    <row r="45" spans="1:28">
      <c r="A45" s="2"/>
      <c r="B45" s="28"/>
      <c r="C45" s="28"/>
      <c r="D45" s="28"/>
      <c r="E45" s="28"/>
      <c r="F45" s="28"/>
      <c r="G45" s="28"/>
      <c r="H45" s="28"/>
      <c r="I45" s="28"/>
      <c r="K45" s="26"/>
      <c r="L45" s="26"/>
      <c r="M45" s="26"/>
      <c r="N45" s="26"/>
      <c r="O45" s="26"/>
      <c r="P45" s="26"/>
      <c r="Q45" s="26"/>
      <c r="R45" s="26"/>
      <c r="S45" s="29"/>
      <c r="U45" s="29"/>
      <c r="V45" s="29"/>
      <c r="W45" s="29"/>
      <c r="X45" s="29"/>
      <c r="Y45" s="29"/>
      <c r="Z45" s="29"/>
      <c r="AA45" s="29"/>
      <c r="AB45" s="29"/>
    </row>
    <row r="46" spans="1:28">
      <c r="A46" s="2"/>
      <c r="B46" s="28"/>
      <c r="C46" s="28"/>
      <c r="D46" s="28"/>
      <c r="E46" s="28"/>
      <c r="F46" s="28"/>
      <c r="G46" s="28"/>
      <c r="H46" s="28"/>
      <c r="I46" s="28"/>
      <c r="K46" s="26"/>
      <c r="L46" s="26"/>
      <c r="M46" s="26"/>
      <c r="N46" s="26"/>
      <c r="O46" s="26"/>
      <c r="P46" s="26"/>
      <c r="Q46" s="26"/>
      <c r="R46" s="26"/>
      <c r="S46" s="29"/>
      <c r="U46" s="29"/>
      <c r="V46" s="29"/>
      <c r="W46" s="29"/>
      <c r="X46" s="29"/>
      <c r="Y46" s="29"/>
      <c r="Z46" s="29"/>
      <c r="AA46" s="29"/>
      <c r="AB46" s="29"/>
    </row>
    <row r="47" spans="1:28">
      <c r="A47" s="2"/>
      <c r="B47" s="28"/>
      <c r="C47" s="28"/>
      <c r="D47" s="28"/>
      <c r="E47" s="28"/>
      <c r="F47" s="28"/>
      <c r="G47" s="28"/>
      <c r="H47" s="28"/>
      <c r="I47" s="28"/>
      <c r="K47" s="26"/>
      <c r="L47" s="26"/>
      <c r="M47" s="26"/>
      <c r="N47" s="26"/>
      <c r="O47" s="26"/>
      <c r="P47" s="26"/>
      <c r="Q47" s="26"/>
      <c r="R47" s="26"/>
      <c r="S47" s="29"/>
      <c r="U47" s="29"/>
      <c r="V47" s="29"/>
      <c r="W47" s="29"/>
      <c r="X47" s="29"/>
      <c r="Y47" s="29"/>
      <c r="Z47" s="29"/>
      <c r="AA47" s="29"/>
      <c r="AB47" s="29"/>
    </row>
    <row r="48" spans="1:28">
      <c r="A48" s="2"/>
      <c r="B48" s="28"/>
      <c r="C48" s="28"/>
      <c r="D48" s="28"/>
      <c r="E48" s="28"/>
      <c r="F48" s="28"/>
      <c r="G48" s="28"/>
      <c r="H48" s="28"/>
      <c r="I48" s="28"/>
      <c r="K48" s="26"/>
      <c r="L48" s="26"/>
      <c r="M48" s="26"/>
      <c r="N48" s="26"/>
      <c r="O48" s="26"/>
      <c r="P48" s="26"/>
      <c r="Q48" s="26"/>
      <c r="R48" s="26"/>
      <c r="S48" s="29"/>
      <c r="U48" s="29"/>
      <c r="V48" s="29"/>
      <c r="W48" s="29"/>
      <c r="X48" s="29"/>
      <c r="Y48" s="29"/>
      <c r="Z48" s="29"/>
      <c r="AA48" s="29"/>
      <c r="AB48" s="29"/>
    </row>
    <row r="49" spans="1:28">
      <c r="A49" s="2"/>
      <c r="B49" s="28"/>
      <c r="C49" s="28"/>
      <c r="D49" s="28"/>
      <c r="E49" s="28"/>
      <c r="F49" s="28"/>
      <c r="G49" s="28"/>
      <c r="H49" s="28"/>
      <c r="I49" s="28"/>
      <c r="K49" s="26"/>
      <c r="L49" s="26"/>
      <c r="M49" s="26"/>
      <c r="N49" s="26"/>
      <c r="O49" s="26"/>
      <c r="P49" s="26"/>
      <c r="Q49" s="26"/>
      <c r="R49" s="26"/>
      <c r="S49" s="29"/>
      <c r="U49" s="29"/>
      <c r="V49" s="29"/>
      <c r="W49" s="29"/>
      <c r="X49" s="29"/>
      <c r="Y49" s="29"/>
      <c r="Z49" s="29"/>
      <c r="AA49" s="29"/>
      <c r="AB49" s="29"/>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O43"/>
  <sheetViews>
    <sheetView workbookViewId="0"/>
  </sheetViews>
  <sheetFormatPr defaultRowHeight="15"/>
  <cols>
    <col min="1" max="1" width="10" customWidth="1"/>
    <col min="2" max="2" width="31" customWidth="1"/>
    <col min="3" max="3" width="45.140625" bestFit="1" customWidth="1"/>
    <col min="4" max="4" width="24.5703125" bestFit="1" customWidth="1"/>
  </cols>
  <sheetData>
    <row r="1" spans="1:41">
      <c r="A1" s="1" t="s">
        <v>0</v>
      </c>
      <c r="B1" t="s">
        <v>108</v>
      </c>
    </row>
    <row r="2" spans="1:41">
      <c r="A2" s="1" t="s">
        <v>1</v>
      </c>
      <c r="B2" t="s">
        <v>4</v>
      </c>
    </row>
    <row r="3" spans="1:41">
      <c r="A3" s="1" t="s">
        <v>2</v>
      </c>
      <c r="B3" t="s">
        <v>9</v>
      </c>
    </row>
    <row r="4" spans="1:41">
      <c r="A4" s="1" t="s">
        <v>3</v>
      </c>
      <c r="B4" t="s">
        <v>109</v>
      </c>
      <c r="I4" s="38"/>
      <c r="J4" s="38"/>
    </row>
    <row r="5" spans="1:41">
      <c r="I5" s="38"/>
      <c r="J5" s="38"/>
    </row>
    <row r="6" spans="1:41">
      <c r="D6" s="17"/>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row>
    <row r="7" spans="1:41">
      <c r="A7" s="3"/>
      <c r="B7" s="5" t="s">
        <v>24</v>
      </c>
      <c r="C7" s="5" t="s">
        <v>7</v>
      </c>
      <c r="D7" s="5" t="s">
        <v>62</v>
      </c>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row>
    <row r="8" spans="1:41">
      <c r="A8" s="2">
        <v>42094</v>
      </c>
      <c r="B8" s="40">
        <v>13.12024745011316</v>
      </c>
      <c r="C8" s="41">
        <v>6.8764081599999995</v>
      </c>
      <c r="D8" s="41">
        <v>13.114233998719321</v>
      </c>
      <c r="G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row>
    <row r="9" spans="1:41">
      <c r="A9" s="2">
        <v>42185</v>
      </c>
      <c r="B9" s="40">
        <v>11.922414394656903</v>
      </c>
      <c r="C9" s="41">
        <v>6.8189467200000005</v>
      </c>
      <c r="D9" s="41">
        <v>11.922799705755338</v>
      </c>
      <c r="F9" s="30"/>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row>
    <row r="10" spans="1:41">
      <c r="A10" s="2">
        <v>42277</v>
      </c>
      <c r="B10" s="40">
        <v>11.357347491257439</v>
      </c>
      <c r="C10" s="41">
        <v>6.3851123899999997</v>
      </c>
      <c r="D10" s="41">
        <v>11.365148447627385</v>
      </c>
      <c r="F10" s="30"/>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row>
    <row r="11" spans="1:41">
      <c r="A11" s="2">
        <v>42369</v>
      </c>
      <c r="B11" s="40">
        <v>11.321410905712398</v>
      </c>
      <c r="C11" s="41">
        <v>4.45909815</v>
      </c>
      <c r="D11" s="41">
        <v>11.346522016990145</v>
      </c>
      <c r="F11" s="30"/>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row>
    <row r="12" spans="1:41">
      <c r="A12" s="2">
        <v>42460</v>
      </c>
      <c r="B12" s="40">
        <v>9.3760423638113899</v>
      </c>
      <c r="C12" s="41">
        <v>5.6488580599999993</v>
      </c>
      <c r="D12" s="41">
        <v>9.4058989880229564</v>
      </c>
      <c r="F12" s="30"/>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row>
    <row r="13" spans="1:41">
      <c r="A13" s="2">
        <v>42551</v>
      </c>
      <c r="B13" s="40">
        <v>12.768144781441043</v>
      </c>
      <c r="C13" s="41">
        <v>5.7172792100000001</v>
      </c>
      <c r="D13" s="41">
        <v>12.79413730494624</v>
      </c>
      <c r="F13" s="30"/>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row>
    <row r="14" spans="1:41">
      <c r="A14" s="2">
        <v>42643</v>
      </c>
      <c r="B14" s="40">
        <v>12.432701969801299</v>
      </c>
      <c r="C14" s="41">
        <v>5.3951556499999995</v>
      </c>
      <c r="D14" s="41">
        <v>12.444764235417862</v>
      </c>
      <c r="F14" s="30"/>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row>
    <row r="15" spans="1:41">
      <c r="A15" s="2">
        <v>42735</v>
      </c>
      <c r="B15" s="40">
        <v>11.881691169298747</v>
      </c>
      <c r="C15" s="41">
        <v>3.2541714899999996</v>
      </c>
      <c r="D15" s="41">
        <v>11.918440952380182</v>
      </c>
      <c r="F15" s="30"/>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row>
    <row r="16" spans="1:41">
      <c r="A16" s="2">
        <v>42825</v>
      </c>
      <c r="B16" s="40">
        <v>13.178830066373449</v>
      </c>
      <c r="C16" s="41">
        <v>7.3090799799999999</v>
      </c>
      <c r="D16" s="41">
        <v>13.176632534923465</v>
      </c>
      <c r="F16" s="30"/>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row>
    <row r="17" spans="1:41">
      <c r="A17" s="2">
        <v>42916</v>
      </c>
      <c r="B17" s="40">
        <v>12.707894044387153</v>
      </c>
      <c r="C17" s="41">
        <v>7.1011688200000007</v>
      </c>
      <c r="D17" s="41">
        <v>12.695343206852277</v>
      </c>
      <c r="F17" s="30"/>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row>
    <row r="18" spans="1:41">
      <c r="A18" s="2">
        <v>43008</v>
      </c>
      <c r="B18" s="40">
        <v>12.114375306136054</v>
      </c>
      <c r="C18" s="41">
        <v>7.1900500100000002</v>
      </c>
      <c r="D18" s="41">
        <v>12.107579102435571</v>
      </c>
      <c r="F18" s="30"/>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row>
    <row r="19" spans="1:41">
      <c r="A19" s="2">
        <v>43100</v>
      </c>
      <c r="B19" s="40">
        <v>11.507005811727026</v>
      </c>
      <c r="C19" s="41">
        <v>6.0447554800000001</v>
      </c>
      <c r="D19" s="41">
        <v>11.517321116256795</v>
      </c>
      <c r="F19" s="30"/>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row>
    <row r="20" spans="1:41">
      <c r="A20" s="2">
        <v>43190</v>
      </c>
      <c r="B20" s="40">
        <v>12.208166538060981</v>
      </c>
      <c r="C20" s="41">
        <v>6.7542423899999999</v>
      </c>
      <c r="D20" s="41">
        <v>12.246499728983574</v>
      </c>
      <c r="F20" s="30"/>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row>
    <row r="21" spans="1:41">
      <c r="A21" s="2">
        <v>43281</v>
      </c>
      <c r="B21" s="40">
        <v>14.127796181267167</v>
      </c>
      <c r="C21" s="41">
        <v>7.2187907199999994</v>
      </c>
      <c r="D21" s="41">
        <v>14.206914975023391</v>
      </c>
      <c r="F21" s="30"/>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row>
    <row r="22" spans="1:41">
      <c r="A22" s="2">
        <v>43373</v>
      </c>
      <c r="B22" s="40">
        <v>12.944091056284973</v>
      </c>
      <c r="C22" s="41">
        <v>7.19970189</v>
      </c>
      <c r="D22" s="41">
        <v>13.022811919147733</v>
      </c>
      <c r="F22" s="30"/>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row>
    <row r="23" spans="1:41">
      <c r="A23" s="2">
        <v>43465</v>
      </c>
      <c r="B23" s="40">
        <v>12.357564036613656</v>
      </c>
      <c r="C23" s="41">
        <v>6.5148027499999994</v>
      </c>
      <c r="D23" s="41">
        <v>12.432466080238612</v>
      </c>
      <c r="F23" s="30"/>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row>
    <row r="24" spans="1:41">
      <c r="A24" s="2">
        <v>43555</v>
      </c>
      <c r="B24" s="40">
        <v>12.872723324763896</v>
      </c>
      <c r="C24" s="41">
        <v>6.7782184300000008</v>
      </c>
      <c r="D24" s="41">
        <v>13.035899629090828</v>
      </c>
      <c r="F24" s="30"/>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row>
    <row r="25" spans="1:41">
      <c r="A25" s="2">
        <v>43646</v>
      </c>
      <c r="B25" s="40">
        <v>12.235595339469658</v>
      </c>
      <c r="C25" s="41">
        <v>7.0172553999999998</v>
      </c>
      <c r="D25" s="41">
        <v>12.364939276066263</v>
      </c>
      <c r="F25" s="30"/>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row>
    <row r="26" spans="1:41">
      <c r="A26" s="2">
        <v>43738</v>
      </c>
      <c r="B26" s="40">
        <v>11.374110374011915</v>
      </c>
      <c r="C26" s="41">
        <v>6.56424261</v>
      </c>
      <c r="D26" s="41">
        <v>11.591268774011075</v>
      </c>
      <c r="F26" s="30"/>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row>
    <row r="27" spans="1:41">
      <c r="A27" s="2">
        <v>43830</v>
      </c>
      <c r="B27" s="40">
        <v>11.195200706631493</v>
      </c>
      <c r="C27" s="41">
        <v>5.7348009300000005</v>
      </c>
      <c r="D27" s="41">
        <v>11.457043837724312</v>
      </c>
      <c r="F27" s="30"/>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row>
    <row r="28" spans="1:41">
      <c r="A28" s="2">
        <v>43921</v>
      </c>
      <c r="B28" s="40">
        <v>3.8687115429663432</v>
      </c>
      <c r="C28" s="41">
        <v>1.29145862</v>
      </c>
      <c r="D28" s="41">
        <v>4.1921600143641591</v>
      </c>
      <c r="F28" s="30"/>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row>
    <row r="29" spans="1:41">
      <c r="A29" s="2">
        <v>44012</v>
      </c>
      <c r="B29" s="40">
        <v>6.2385760647928574</v>
      </c>
      <c r="C29" s="41">
        <v>0.49300984000000003</v>
      </c>
      <c r="D29" s="41">
        <v>6.4841451048811605</v>
      </c>
      <c r="F29" s="30"/>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row>
    <row r="30" spans="1:41">
      <c r="A30" s="2">
        <v>44104</v>
      </c>
      <c r="B30" s="40">
        <v>7.3791507797284357</v>
      </c>
      <c r="C30" s="41">
        <v>2.4850032300000002</v>
      </c>
      <c r="D30" s="41">
        <v>7.6259865035383028</v>
      </c>
      <c r="F30" s="30"/>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row>
    <row r="31" spans="1:41">
      <c r="A31" s="2">
        <v>44196</v>
      </c>
      <c r="B31" s="40">
        <v>7.9427891272348363</v>
      </c>
      <c r="C31" s="41">
        <v>1.94428</v>
      </c>
      <c r="D31" s="41">
        <v>8.2699091708386483</v>
      </c>
      <c r="F31" s="30"/>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row>
    <row r="32" spans="1:41">
      <c r="A32" s="2">
        <v>44286</v>
      </c>
      <c r="B32" s="40">
        <v>10.730928756331201</v>
      </c>
      <c r="C32" s="41">
        <v>7.6531660599999993</v>
      </c>
      <c r="D32" s="41">
        <v>11.337353323157307</v>
      </c>
      <c r="F32" s="30"/>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row>
    <row r="33" spans="1:41">
      <c r="A33" s="2">
        <v>44377</v>
      </c>
      <c r="B33" s="40">
        <v>10.856939864224218</v>
      </c>
      <c r="C33" s="41">
        <v>7.3902340200000003</v>
      </c>
      <c r="D33" s="41">
        <v>11.509500701521933</v>
      </c>
      <c r="F33" s="30"/>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row>
    <row r="34" spans="1:41">
      <c r="A34" s="2">
        <v>44469</v>
      </c>
      <c r="B34" s="40">
        <v>10.783192302393829</v>
      </c>
      <c r="C34" s="41">
        <v>7.7096957699999997</v>
      </c>
      <c r="D34" s="41">
        <v>11.54003706068619</v>
      </c>
      <c r="F34" s="30"/>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row>
    <row r="35" spans="1:41">
      <c r="A35" s="2">
        <v>44561</v>
      </c>
      <c r="B35" s="40">
        <v>10.148995268317792</v>
      </c>
      <c r="C35" s="41">
        <v>7.3045296300000011</v>
      </c>
      <c r="D35" s="41">
        <v>11.352682034740578</v>
      </c>
      <c r="F35" s="30"/>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row>
    <row r="36" spans="1:41">
      <c r="A36" s="2">
        <v>44651</v>
      </c>
      <c r="B36" s="40">
        <v>10.028720438998805</v>
      </c>
      <c r="C36" s="41">
        <v>6.65094881</v>
      </c>
      <c r="D36" s="41">
        <v>11.676651770472018</v>
      </c>
      <c r="F36" s="30"/>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row>
    <row r="37" spans="1:41">
      <c r="A37" s="2">
        <v>44742</v>
      </c>
      <c r="B37" s="40">
        <v>8.5381973416062689</v>
      </c>
      <c r="C37" s="41">
        <v>7.8921950000000001</v>
      </c>
      <c r="D37" s="41">
        <v>10.401771869663474</v>
      </c>
      <c r="F37" s="30"/>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row>
    <row r="38" spans="1:41">
      <c r="A38" s="62">
        <v>44834</v>
      </c>
      <c r="B38" s="40">
        <v>9.1355203288131772</v>
      </c>
      <c r="C38" s="41">
        <v>7.7241876000000005</v>
      </c>
      <c r="D38" s="41">
        <v>10.862784304649104</v>
      </c>
      <c r="F38" s="30"/>
      <c r="H38" s="38"/>
      <c r="I38" s="38"/>
      <c r="J38" s="38"/>
      <c r="K38" s="38"/>
      <c r="L38" s="38"/>
      <c r="M38" s="38"/>
    </row>
    <row r="39" spans="1:41">
      <c r="A39" s="62">
        <v>44926</v>
      </c>
      <c r="B39" s="40">
        <v>9.6289953216009732</v>
      </c>
      <c r="D39" s="41">
        <v>11.2270178443961</v>
      </c>
      <c r="M39" s="37"/>
    </row>
    <row r="40" spans="1:41">
      <c r="M40" s="37"/>
    </row>
    <row r="41" spans="1:41">
      <c r="M41" s="37"/>
    </row>
    <row r="42" spans="1:41">
      <c r="M42" s="37"/>
    </row>
    <row r="43" spans="1:41">
      <c r="M43" s="37"/>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6F9A6-F96C-4289-B970-27A1343883FF}">
  <dimension ref="A1:H39"/>
  <sheetViews>
    <sheetView workbookViewId="0"/>
  </sheetViews>
  <sheetFormatPr defaultRowHeight="15"/>
  <cols>
    <col min="2" max="2" width="25.85546875" customWidth="1"/>
    <col min="3" max="4" width="20" customWidth="1"/>
  </cols>
  <sheetData>
    <row r="1" spans="1:8">
      <c r="A1" s="61" t="s">
        <v>0</v>
      </c>
      <c r="B1" s="109" t="s">
        <v>110</v>
      </c>
      <c r="C1" s="109"/>
      <c r="D1" s="109"/>
    </row>
    <row r="2" spans="1:8">
      <c r="A2" s="61" t="s">
        <v>1</v>
      </c>
      <c r="B2" s="109" t="s">
        <v>4</v>
      </c>
      <c r="C2" s="109"/>
      <c r="D2" s="109"/>
    </row>
    <row r="3" spans="1:8">
      <c r="A3" s="61" t="s">
        <v>2</v>
      </c>
      <c r="B3" s="109" t="s">
        <v>63</v>
      </c>
      <c r="C3" s="109"/>
      <c r="D3" s="109"/>
    </row>
    <row r="4" spans="1:8">
      <c r="A4" s="61" t="s">
        <v>3</v>
      </c>
      <c r="B4" s="109" t="s">
        <v>34</v>
      </c>
      <c r="C4" s="109"/>
      <c r="D4" s="109"/>
    </row>
    <row r="5" spans="1:8">
      <c r="A5" s="109"/>
      <c r="B5" s="109"/>
      <c r="C5" s="109"/>
      <c r="D5" s="109"/>
    </row>
    <row r="6" spans="1:8">
      <c r="A6" s="109"/>
      <c r="B6" s="109"/>
      <c r="C6" s="109"/>
      <c r="D6" s="68"/>
    </row>
    <row r="7" spans="1:8">
      <c r="A7" s="63"/>
      <c r="B7" s="64" t="s">
        <v>84</v>
      </c>
      <c r="C7" s="64" t="s">
        <v>7</v>
      </c>
      <c r="D7" s="64" t="s">
        <v>62</v>
      </c>
    </row>
    <row r="8" spans="1:8">
      <c r="A8" s="62">
        <v>42094</v>
      </c>
      <c r="B8" s="112">
        <v>0.6871006493739672</v>
      </c>
      <c r="C8" s="112"/>
      <c r="D8" s="115">
        <v>0.68446662356071275</v>
      </c>
      <c r="G8" s="114"/>
      <c r="H8" s="114"/>
    </row>
    <row r="9" spans="1:8">
      <c r="A9" s="62">
        <v>42185</v>
      </c>
      <c r="B9" s="112">
        <v>0.63482680240551737</v>
      </c>
      <c r="C9" s="115">
        <v>0.40832499999999999</v>
      </c>
      <c r="D9" s="115">
        <v>0.63267803023096481</v>
      </c>
      <c r="F9" s="114"/>
      <c r="G9" s="114"/>
      <c r="H9" s="114"/>
    </row>
    <row r="10" spans="1:8">
      <c r="A10" s="62">
        <v>42277</v>
      </c>
      <c r="B10" s="112">
        <v>0.61203486348384939</v>
      </c>
      <c r="C10" s="115">
        <v>0.38393657000000003</v>
      </c>
      <c r="D10" s="115">
        <v>0.61019317784606886</v>
      </c>
      <c r="F10" s="114"/>
      <c r="G10" s="114"/>
      <c r="H10" s="114"/>
    </row>
    <row r="11" spans="1:8">
      <c r="A11" s="62">
        <v>42369</v>
      </c>
      <c r="B11" s="112">
        <v>0.65100668261396322</v>
      </c>
      <c r="C11" s="115">
        <v>0.27527974999999999</v>
      </c>
      <c r="D11" s="115">
        <v>0.65017212417475412</v>
      </c>
      <c r="F11" s="114"/>
      <c r="G11" s="114"/>
      <c r="H11" s="114"/>
    </row>
    <row r="12" spans="1:8">
      <c r="A12" s="62">
        <v>42460</v>
      </c>
      <c r="B12" s="112">
        <v>0.54870829016440992</v>
      </c>
      <c r="C12" s="115">
        <v>0.35721696999999997</v>
      </c>
      <c r="D12" s="115">
        <v>0.54834800140277307</v>
      </c>
      <c r="F12" s="114"/>
      <c r="G12" s="114"/>
      <c r="H12" s="114"/>
    </row>
    <row r="13" spans="1:8">
      <c r="A13" s="62">
        <v>42551</v>
      </c>
      <c r="B13" s="112">
        <v>0.74459950161351984</v>
      </c>
      <c r="C13" s="115">
        <v>0.35839628000000001</v>
      </c>
      <c r="D13" s="115">
        <v>0.7432478700162406</v>
      </c>
      <c r="F13" s="114"/>
      <c r="G13" s="114"/>
      <c r="H13" s="114"/>
    </row>
    <row r="14" spans="1:8">
      <c r="A14" s="62">
        <v>42643</v>
      </c>
      <c r="B14" s="112">
        <v>0.73993453808820731</v>
      </c>
      <c r="C14" s="115">
        <v>0.34438551000000001</v>
      </c>
      <c r="D14" s="115">
        <v>0.7378177209518757</v>
      </c>
      <c r="F14" s="114"/>
      <c r="G14" s="114"/>
      <c r="H14" s="114"/>
    </row>
    <row r="15" spans="1:8">
      <c r="A15" s="62">
        <v>42735</v>
      </c>
      <c r="B15" s="112">
        <v>0.75235234273042129</v>
      </c>
      <c r="C15" s="115">
        <v>0.21097115</v>
      </c>
      <c r="D15" s="115">
        <v>0.75195291752250681</v>
      </c>
      <c r="F15" s="114"/>
      <c r="G15" s="114"/>
      <c r="H15" s="114"/>
    </row>
    <row r="16" spans="1:8">
      <c r="A16" s="62">
        <v>42825</v>
      </c>
      <c r="B16" s="112">
        <v>0.79000336083847011</v>
      </c>
      <c r="C16" s="115">
        <v>0.47937661999999998</v>
      </c>
      <c r="D16" s="115">
        <v>0.78690247343677877</v>
      </c>
      <c r="F16" s="114"/>
      <c r="G16" s="114"/>
      <c r="H16" s="114"/>
    </row>
    <row r="17" spans="1:8">
      <c r="A17" s="62">
        <v>42916</v>
      </c>
      <c r="B17" s="112">
        <v>0.7764761282609669</v>
      </c>
      <c r="C17" s="115">
        <v>0.46377635</v>
      </c>
      <c r="D17" s="115">
        <v>0.7726105024076847</v>
      </c>
      <c r="F17" s="114"/>
      <c r="G17" s="114"/>
      <c r="H17" s="114"/>
    </row>
    <row r="18" spans="1:8">
      <c r="A18" s="62">
        <v>43008</v>
      </c>
      <c r="B18" s="112">
        <v>0.74330269884830136</v>
      </c>
      <c r="C18" s="115">
        <v>0.47325222000000006</v>
      </c>
      <c r="D18" s="115">
        <v>0.73953200830599886</v>
      </c>
      <c r="F18" s="114"/>
      <c r="G18" s="114"/>
      <c r="H18" s="114"/>
    </row>
    <row r="19" spans="1:8">
      <c r="A19" s="62">
        <v>43100</v>
      </c>
      <c r="B19" s="112">
        <v>0.74845093484882153</v>
      </c>
      <c r="C19" s="115">
        <v>0.40385044999999997</v>
      </c>
      <c r="D19" s="115">
        <v>0.74591291122411096</v>
      </c>
      <c r="F19" s="114"/>
      <c r="G19" s="114"/>
      <c r="H19" s="114"/>
    </row>
    <row r="20" spans="1:8">
      <c r="A20" s="62">
        <v>43190</v>
      </c>
      <c r="B20" s="112">
        <v>0.7512865082238086</v>
      </c>
      <c r="C20" s="115">
        <v>0.45526081999999995</v>
      </c>
      <c r="D20" s="115">
        <v>0.74968252938691393</v>
      </c>
      <c r="F20" s="114"/>
      <c r="G20" s="114"/>
      <c r="H20" s="114"/>
    </row>
    <row r="21" spans="1:8">
      <c r="A21" s="62">
        <v>43281</v>
      </c>
      <c r="B21" s="112">
        <v>0.86221612227473243</v>
      </c>
      <c r="C21" s="115">
        <v>0.48283876999999997</v>
      </c>
      <c r="D21" s="115">
        <v>0.86260872228181629</v>
      </c>
      <c r="F21" s="114"/>
      <c r="G21" s="114"/>
      <c r="H21" s="114"/>
    </row>
    <row r="22" spans="1:8">
      <c r="A22" s="62">
        <v>43373</v>
      </c>
      <c r="B22" s="112">
        <v>0.81507081701542894</v>
      </c>
      <c r="C22" s="115">
        <v>0.48775278</v>
      </c>
      <c r="D22" s="115">
        <v>0.81601105375848848</v>
      </c>
      <c r="F22" s="114"/>
      <c r="G22" s="114"/>
      <c r="H22" s="114"/>
    </row>
    <row r="23" spans="1:8">
      <c r="A23" s="62">
        <v>43465</v>
      </c>
      <c r="B23" s="112">
        <v>0.8031666619879847</v>
      </c>
      <c r="C23" s="115">
        <v>0.44453497999999997</v>
      </c>
      <c r="D23" s="115">
        <v>0.80408003681468943</v>
      </c>
      <c r="F23" s="114"/>
      <c r="G23" s="114"/>
      <c r="H23" s="114"/>
    </row>
    <row r="24" spans="1:8">
      <c r="A24" s="62">
        <v>43555</v>
      </c>
      <c r="B24" s="112">
        <v>0.77376997331840225</v>
      </c>
      <c r="C24" s="115">
        <v>0.45209355000000001</v>
      </c>
      <c r="D24" s="115">
        <v>0.77959125083877334</v>
      </c>
      <c r="F24" s="114"/>
      <c r="G24" s="114"/>
      <c r="H24" s="114"/>
    </row>
    <row r="25" spans="1:8">
      <c r="A25" s="62">
        <v>43646</v>
      </c>
      <c r="B25" s="112">
        <v>0.74718645881599299</v>
      </c>
      <c r="C25" s="115">
        <v>0.46618804999999996</v>
      </c>
      <c r="D25" s="115">
        <v>0.75076365806185186</v>
      </c>
      <c r="F25" s="114"/>
      <c r="G25" s="114"/>
      <c r="H25" s="114"/>
    </row>
    <row r="26" spans="1:8">
      <c r="A26" s="62">
        <v>43738</v>
      </c>
      <c r="B26" s="112">
        <v>0.69906960126062456</v>
      </c>
      <c r="C26" s="115">
        <v>0.43092458</v>
      </c>
      <c r="D26" s="115">
        <v>0.7062724530450305</v>
      </c>
      <c r="F26" s="114"/>
      <c r="G26" s="114"/>
      <c r="H26" s="114"/>
    </row>
    <row r="27" spans="1:8">
      <c r="A27" s="62">
        <v>43830</v>
      </c>
      <c r="B27" s="112">
        <v>0.71474283901985625</v>
      </c>
      <c r="C27" s="115">
        <v>0.38832080000000002</v>
      </c>
      <c r="D27" s="115">
        <v>0.72571615771260678</v>
      </c>
      <c r="F27" s="114"/>
      <c r="G27" s="114"/>
      <c r="H27" s="114"/>
    </row>
    <row r="28" spans="1:8">
      <c r="A28" s="62">
        <v>43921</v>
      </c>
      <c r="B28" s="112">
        <v>0.23057832231552633</v>
      </c>
      <c r="C28" s="115">
        <v>8.4962300000000004E-2</v>
      </c>
      <c r="D28" s="115">
        <v>0.24720976756360952</v>
      </c>
      <c r="F28" s="114"/>
      <c r="G28" s="114"/>
      <c r="H28" s="114"/>
    </row>
    <row r="29" spans="1:8">
      <c r="A29" s="62">
        <v>44012</v>
      </c>
      <c r="B29" s="112">
        <v>0.37663436588477583</v>
      </c>
      <c r="C29" s="115">
        <v>3.2104300000000002E-2</v>
      </c>
      <c r="D29" s="115">
        <v>0.38748066347383064</v>
      </c>
      <c r="F29" s="114"/>
      <c r="G29" s="114"/>
      <c r="H29" s="114"/>
    </row>
    <row r="30" spans="1:8">
      <c r="A30" s="62">
        <v>44104</v>
      </c>
      <c r="B30" s="112">
        <v>0.46090646994443407</v>
      </c>
      <c r="C30" s="115">
        <v>0.16243850000000001</v>
      </c>
      <c r="D30" s="115">
        <v>0.46990867760455418</v>
      </c>
      <c r="F30" s="114"/>
      <c r="G30" s="114"/>
      <c r="H30" s="114"/>
    </row>
    <row r="31" spans="1:8">
      <c r="A31" s="62">
        <v>44196</v>
      </c>
      <c r="B31" s="112">
        <v>0.51650483798802138</v>
      </c>
      <c r="C31" s="115">
        <v>0.1284545</v>
      </c>
      <c r="D31" s="115">
        <v>0.53109152103331969</v>
      </c>
      <c r="F31" s="114"/>
      <c r="G31" s="114"/>
      <c r="H31" s="114"/>
    </row>
    <row r="32" spans="1:8">
      <c r="A32" s="62">
        <v>44286</v>
      </c>
      <c r="B32" s="112">
        <v>0.68682202441826323</v>
      </c>
      <c r="C32" s="115">
        <v>0.48423739999999998</v>
      </c>
      <c r="D32" s="115">
        <v>0.71304845750701129</v>
      </c>
      <c r="F32" s="114"/>
      <c r="G32" s="114"/>
      <c r="H32" s="114"/>
    </row>
    <row r="33" spans="1:8">
      <c r="A33" s="62">
        <v>44377</v>
      </c>
      <c r="B33" s="112">
        <v>0.70155452045143007</v>
      </c>
      <c r="C33" s="115">
        <v>0.46691559999999999</v>
      </c>
      <c r="D33" s="115">
        <v>0.72966210115961327</v>
      </c>
      <c r="F33" s="114"/>
      <c r="G33" s="114"/>
      <c r="H33" s="114"/>
    </row>
    <row r="34" spans="1:8">
      <c r="A34" s="62">
        <v>44469</v>
      </c>
      <c r="B34" s="112">
        <v>0.70199278736853499</v>
      </c>
      <c r="C34" s="115">
        <v>0.48677369999999998</v>
      </c>
      <c r="D34" s="115">
        <v>0.73488108744831038</v>
      </c>
      <c r="F34" s="114"/>
      <c r="G34" s="114"/>
      <c r="H34" s="114"/>
    </row>
    <row r="35" spans="1:8">
      <c r="A35" s="62">
        <v>44561</v>
      </c>
      <c r="B35" s="112">
        <v>0.68472526794678967</v>
      </c>
      <c r="C35" s="115">
        <v>0.46636420000000001</v>
      </c>
      <c r="D35" s="115">
        <v>0.75224877013384439</v>
      </c>
      <c r="F35" s="114"/>
      <c r="G35" s="114"/>
      <c r="H35" s="114"/>
    </row>
    <row r="36" spans="1:8">
      <c r="A36" s="62">
        <v>44651</v>
      </c>
      <c r="B36" s="112">
        <v>0.65362613623866761</v>
      </c>
      <c r="C36" s="115">
        <v>0.41594999999999999</v>
      </c>
      <c r="D36" s="115">
        <v>0.74520653023672734</v>
      </c>
      <c r="F36" s="114"/>
      <c r="G36" s="114"/>
      <c r="H36" s="114"/>
    </row>
    <row r="37" spans="1:8">
      <c r="A37" s="62">
        <v>44742</v>
      </c>
      <c r="B37" s="112">
        <v>0.54345444939532417</v>
      </c>
      <c r="C37" s="115">
        <v>0.4927821</v>
      </c>
      <c r="D37" s="115">
        <v>0.64958174856013529</v>
      </c>
      <c r="F37" s="114"/>
      <c r="G37" s="114"/>
      <c r="H37" s="114"/>
    </row>
    <row r="38" spans="1:8">
      <c r="A38" s="62">
        <v>44834</v>
      </c>
      <c r="B38" s="112">
        <v>0.58066543066112297</v>
      </c>
      <c r="C38" s="115">
        <v>0.47644330000000001</v>
      </c>
      <c r="D38" s="115">
        <v>0.67528657187757835</v>
      </c>
      <c r="F38" s="114"/>
      <c r="G38" s="114"/>
      <c r="H38" s="114"/>
    </row>
    <row r="39" spans="1:8">
      <c r="A39" s="62">
        <v>44926</v>
      </c>
      <c r="B39" s="112">
        <v>0.65145362736752632</v>
      </c>
      <c r="C39" s="112"/>
      <c r="D39" s="115">
        <v>0.74390059068799275</v>
      </c>
      <c r="F39" s="114"/>
      <c r="G39" s="114"/>
      <c r="H39" s="11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1"/>
  <sheetViews>
    <sheetView workbookViewId="0">
      <selection activeCell="B4" sqref="B4"/>
    </sheetView>
  </sheetViews>
  <sheetFormatPr defaultRowHeight="15"/>
  <cols>
    <col min="1" max="1" width="10" customWidth="1"/>
    <col min="2" max="2" width="20.5703125" customWidth="1"/>
    <col min="3" max="3" width="28.5703125" bestFit="1" customWidth="1"/>
    <col min="4" max="4" width="11.140625" customWidth="1"/>
  </cols>
  <sheetData>
    <row r="1" spans="1:12">
      <c r="A1" s="1" t="s">
        <v>0</v>
      </c>
      <c r="B1" t="s">
        <v>111</v>
      </c>
    </row>
    <row r="2" spans="1:12">
      <c r="A2" s="1" t="s">
        <v>1</v>
      </c>
      <c r="B2" t="s">
        <v>4</v>
      </c>
    </row>
    <row r="3" spans="1:12">
      <c r="A3" s="1" t="s">
        <v>2</v>
      </c>
      <c r="B3" t="s">
        <v>112</v>
      </c>
    </row>
    <row r="4" spans="1:12">
      <c r="A4" s="1" t="s">
        <v>3</v>
      </c>
      <c r="B4" s="26" t="s">
        <v>113</v>
      </c>
    </row>
    <row r="7" spans="1:12">
      <c r="A7" s="3"/>
      <c r="B7" s="5" t="s">
        <v>27</v>
      </c>
      <c r="C7" s="5" t="s">
        <v>26</v>
      </c>
      <c r="D7" s="5" t="s">
        <v>7</v>
      </c>
      <c r="E7" s="64" t="s">
        <v>62</v>
      </c>
    </row>
    <row r="8" spans="1:12">
      <c r="A8" s="2">
        <v>42094</v>
      </c>
      <c r="B8" s="116">
        <v>51.882004563109142</v>
      </c>
      <c r="C8" s="116">
        <v>50.95874828217989</v>
      </c>
      <c r="D8" s="116">
        <v>60.977220389999999</v>
      </c>
      <c r="E8" s="116">
        <v>51.512863095237591</v>
      </c>
      <c r="F8" s="30"/>
      <c r="G8" s="38"/>
      <c r="H8" s="38"/>
      <c r="I8" s="38"/>
    </row>
    <row r="9" spans="1:12">
      <c r="A9" s="2">
        <v>42185</v>
      </c>
      <c r="B9" s="116">
        <v>53.475039274442793</v>
      </c>
      <c r="C9" s="116">
        <v>50.198525137506898</v>
      </c>
      <c r="D9" s="116">
        <v>59.306555930000002</v>
      </c>
      <c r="E9" s="116">
        <v>53.091646030745778</v>
      </c>
      <c r="F9" s="30"/>
      <c r="G9" s="38"/>
      <c r="H9" s="38"/>
      <c r="I9" s="38"/>
      <c r="K9" s="38"/>
    </row>
    <row r="10" spans="1:12">
      <c r="A10" s="2">
        <v>42277</v>
      </c>
      <c r="B10" s="116">
        <v>53.592300343924748</v>
      </c>
      <c r="C10" s="116">
        <v>50.598941425503696</v>
      </c>
      <c r="D10" s="116">
        <v>59.935528120000001</v>
      </c>
      <c r="E10" s="116">
        <v>53.177409258241269</v>
      </c>
      <c r="F10" s="30"/>
      <c r="G10" s="38"/>
      <c r="H10" s="38"/>
      <c r="I10" s="38"/>
      <c r="K10" s="38"/>
      <c r="L10" s="38"/>
    </row>
    <row r="11" spans="1:12">
      <c r="A11" s="2">
        <v>42369</v>
      </c>
      <c r="B11" s="116">
        <v>54.070545075334998</v>
      </c>
      <c r="C11" s="116">
        <v>53.254972314202917</v>
      </c>
      <c r="D11" s="116">
        <v>62.807720739999993</v>
      </c>
      <c r="E11" s="116">
        <v>53.60183603636662</v>
      </c>
      <c r="F11" s="30"/>
      <c r="G11" s="38"/>
      <c r="H11" s="38"/>
      <c r="I11" s="38"/>
      <c r="K11" s="38"/>
      <c r="L11" s="38"/>
    </row>
    <row r="12" spans="1:12">
      <c r="A12" s="2">
        <v>42460</v>
      </c>
      <c r="B12" s="116">
        <v>57.824993067390821</v>
      </c>
      <c r="C12" s="116">
        <v>54.740719440273345</v>
      </c>
      <c r="D12" s="116">
        <v>65.996565630000006</v>
      </c>
      <c r="E12" s="116">
        <v>57.327433811302086</v>
      </c>
      <c r="F12" s="30"/>
      <c r="G12" s="38"/>
      <c r="H12" s="38"/>
      <c r="I12" s="38"/>
      <c r="K12" s="38"/>
      <c r="L12" s="38"/>
    </row>
    <row r="13" spans="1:12">
      <c r="A13" s="2">
        <v>42551</v>
      </c>
      <c r="B13" s="116">
        <v>53.809470580817262</v>
      </c>
      <c r="C13" s="116">
        <v>54.824327266866959</v>
      </c>
      <c r="D13" s="116">
        <v>62.689661839999999</v>
      </c>
      <c r="E13" s="116">
        <v>53.288407946664975</v>
      </c>
      <c r="F13" s="30"/>
      <c r="G13" s="38"/>
      <c r="H13" s="38"/>
      <c r="I13" s="38"/>
      <c r="K13" s="38"/>
      <c r="L13" s="38"/>
    </row>
    <row r="14" spans="1:12">
      <c r="A14" s="2">
        <v>42643</v>
      </c>
      <c r="B14" s="116">
        <v>53.096562753674384</v>
      </c>
      <c r="C14" s="116">
        <v>54.700392869304373</v>
      </c>
      <c r="D14" s="116">
        <v>63.030329180000003</v>
      </c>
      <c r="E14" s="116">
        <v>52.594242477885288</v>
      </c>
      <c r="F14" s="30"/>
      <c r="G14" s="38"/>
      <c r="H14" s="38"/>
      <c r="I14" s="38"/>
      <c r="K14" s="38"/>
      <c r="L14" s="38"/>
    </row>
    <row r="15" spans="1:12">
      <c r="A15" s="2">
        <v>42735</v>
      </c>
      <c r="B15" s="116">
        <v>53.433842010545895</v>
      </c>
      <c r="C15" s="116">
        <v>54.541217103107087</v>
      </c>
      <c r="D15" s="116">
        <v>65.25961144</v>
      </c>
      <c r="E15" s="116">
        <v>52.863905036933275</v>
      </c>
      <c r="F15" s="30"/>
      <c r="G15" s="38"/>
      <c r="H15" s="38"/>
      <c r="I15" s="38"/>
      <c r="K15" s="38"/>
      <c r="L15" s="38"/>
    </row>
    <row r="16" spans="1:12">
      <c r="A16" s="2">
        <v>42825</v>
      </c>
      <c r="B16" s="116">
        <v>51.792337513428912</v>
      </c>
      <c r="C16" s="116">
        <v>53.033053214616608</v>
      </c>
      <c r="D16" s="116">
        <v>63.895539499999998</v>
      </c>
      <c r="E16" s="116">
        <v>51.281032490991748</v>
      </c>
      <c r="F16" s="30"/>
      <c r="G16" s="38"/>
      <c r="H16" s="38"/>
      <c r="I16" s="38"/>
      <c r="K16" s="38"/>
      <c r="L16" s="38"/>
    </row>
    <row r="17" spans="1:12">
      <c r="A17" s="2">
        <v>42916</v>
      </c>
      <c r="B17" s="116">
        <v>52.378182800239351</v>
      </c>
      <c r="C17" s="116">
        <v>52.675231269472135</v>
      </c>
      <c r="D17" s="116">
        <v>61.555518730000003</v>
      </c>
      <c r="E17" s="116">
        <v>51.881651964249386</v>
      </c>
      <c r="F17" s="30"/>
      <c r="G17" s="38"/>
      <c r="H17" s="38"/>
      <c r="I17" s="38"/>
      <c r="K17" s="38"/>
      <c r="L17" s="38"/>
    </row>
    <row r="18" spans="1:12">
      <c r="A18" s="2">
        <v>43008</v>
      </c>
      <c r="B18" s="116">
        <v>52.060398146449337</v>
      </c>
      <c r="C18" s="116">
        <v>52.41619011766587</v>
      </c>
      <c r="D18" s="116">
        <v>61.706182119999994</v>
      </c>
      <c r="E18" s="116">
        <v>51.559841712388945</v>
      </c>
      <c r="F18" s="30"/>
      <c r="G18" s="38"/>
      <c r="H18" s="38"/>
      <c r="I18" s="38"/>
      <c r="K18" s="38"/>
      <c r="L18" s="38"/>
    </row>
    <row r="19" spans="1:12">
      <c r="A19" s="2">
        <v>43100</v>
      </c>
      <c r="B19" s="116">
        <v>52.981998149607712</v>
      </c>
      <c r="C19" s="116">
        <v>52.303229152431328</v>
      </c>
      <c r="D19" s="116">
        <v>63.351302699999998</v>
      </c>
      <c r="E19" s="116">
        <v>52.473239995053632</v>
      </c>
      <c r="F19" s="30"/>
      <c r="G19" s="38"/>
      <c r="H19" s="38"/>
      <c r="I19" s="38"/>
      <c r="K19" s="38"/>
      <c r="L19" s="38"/>
    </row>
    <row r="20" spans="1:12">
      <c r="A20" s="2">
        <v>43190</v>
      </c>
      <c r="B20" s="116">
        <v>52.286282498121238</v>
      </c>
      <c r="C20" s="116">
        <v>52.426715398604415</v>
      </c>
      <c r="D20" s="116">
        <v>65.006623149999996</v>
      </c>
      <c r="E20" s="116">
        <v>51.669396779511622</v>
      </c>
      <c r="F20" s="30"/>
      <c r="G20" s="38"/>
      <c r="H20" s="38"/>
      <c r="I20" s="38"/>
      <c r="K20" s="38"/>
      <c r="L20" s="38"/>
    </row>
    <row r="21" spans="1:12">
      <c r="A21" s="2">
        <v>43281</v>
      </c>
      <c r="B21" s="116">
        <v>51.191906488683067</v>
      </c>
      <c r="C21" s="116">
        <v>52.13014632071534</v>
      </c>
      <c r="D21" s="116">
        <v>63.73910103</v>
      </c>
      <c r="E21" s="116">
        <v>50.388116936520809</v>
      </c>
      <c r="F21" s="30"/>
      <c r="G21" s="38"/>
      <c r="H21" s="38"/>
      <c r="I21" s="38"/>
      <c r="K21" s="38"/>
      <c r="L21" s="38"/>
    </row>
    <row r="22" spans="1:12">
      <c r="A22" s="2">
        <v>43373</v>
      </c>
      <c r="B22" s="116">
        <v>51.756358194657381</v>
      </c>
      <c r="C22" s="116">
        <v>52.054136332767342</v>
      </c>
      <c r="D22" s="116">
        <v>63.30515535</v>
      </c>
      <c r="E22" s="116">
        <v>50.823900497463811</v>
      </c>
      <c r="F22" s="30"/>
      <c r="G22" s="38"/>
      <c r="H22" s="38"/>
      <c r="I22" s="38"/>
      <c r="K22" s="38"/>
      <c r="L22" s="38"/>
    </row>
    <row r="23" spans="1:12">
      <c r="A23" s="2">
        <v>43465</v>
      </c>
      <c r="B23" s="116">
        <v>52.768817049697766</v>
      </c>
      <c r="C23" s="116">
        <v>52.000841057789856</v>
      </c>
      <c r="D23" s="116">
        <v>64.465958020000002</v>
      </c>
      <c r="E23" s="116">
        <v>51.805320255693346</v>
      </c>
      <c r="F23" s="30"/>
      <c r="G23" s="38"/>
      <c r="H23" s="38"/>
      <c r="I23" s="38"/>
      <c r="K23" s="38"/>
      <c r="L23" s="38"/>
    </row>
    <row r="24" spans="1:12">
      <c r="A24" s="2">
        <v>43555</v>
      </c>
      <c r="B24" s="116">
        <v>50.616913835943897</v>
      </c>
      <c r="C24" s="116">
        <v>51.58349889224553</v>
      </c>
      <c r="D24" s="116">
        <v>66.341579870000004</v>
      </c>
      <c r="E24" s="116">
        <v>49.346358277390365</v>
      </c>
      <c r="F24" s="30"/>
      <c r="G24" s="38"/>
      <c r="H24" s="38"/>
      <c r="I24" s="38"/>
      <c r="K24" s="38"/>
      <c r="L24" s="38"/>
    </row>
    <row r="25" spans="1:12">
      <c r="A25" s="2">
        <v>43646</v>
      </c>
      <c r="B25" s="116">
        <v>52.454285577726687</v>
      </c>
      <c r="C25" s="116">
        <v>51.899093664506424</v>
      </c>
      <c r="D25" s="116">
        <v>64.10522576999999</v>
      </c>
      <c r="E25" s="116">
        <v>51.255815807514601</v>
      </c>
      <c r="F25" s="30"/>
      <c r="G25" s="38"/>
      <c r="H25" s="38"/>
      <c r="I25" s="38"/>
      <c r="K25" s="38"/>
      <c r="L25" s="38"/>
    </row>
    <row r="26" spans="1:12">
      <c r="A26" s="2">
        <v>43738</v>
      </c>
      <c r="B26" s="116">
        <v>53.839005064755519</v>
      </c>
      <c r="C26" s="116">
        <v>52.419755382030964</v>
      </c>
      <c r="D26" s="116">
        <v>63.302078170000001</v>
      </c>
      <c r="E26" s="116">
        <v>52.549364952759156</v>
      </c>
      <c r="F26" s="30"/>
      <c r="G26" s="38"/>
      <c r="H26" s="38"/>
      <c r="I26" s="38"/>
      <c r="K26" s="38"/>
      <c r="L26" s="38"/>
    </row>
    <row r="27" spans="1:12">
      <c r="A27" s="2">
        <v>43830</v>
      </c>
      <c r="B27" s="116">
        <v>54.29275783304427</v>
      </c>
      <c r="C27" s="116">
        <v>52.8007405778676</v>
      </c>
      <c r="D27" s="116">
        <v>63.97961609</v>
      </c>
      <c r="E27" s="116">
        <v>52.860738857795575</v>
      </c>
      <c r="F27" s="30"/>
      <c r="G27" s="38"/>
      <c r="H27" s="38"/>
      <c r="I27" s="38"/>
      <c r="K27" s="38"/>
      <c r="L27" s="38"/>
    </row>
    <row r="28" spans="1:12">
      <c r="A28" s="2">
        <v>43921</v>
      </c>
      <c r="B28" s="116">
        <v>64.597318322891866</v>
      </c>
      <c r="C28" s="116">
        <v>56.29584169960458</v>
      </c>
      <c r="D28" s="116">
        <v>71.722820970000001</v>
      </c>
      <c r="E28" s="116">
        <v>63.000925244277326</v>
      </c>
      <c r="F28" s="30"/>
      <c r="G28" s="38"/>
      <c r="H28" s="38"/>
      <c r="I28" s="38"/>
      <c r="K28" s="38"/>
      <c r="L28" s="38"/>
    </row>
    <row r="29" spans="1:12">
      <c r="A29" s="2">
        <v>44012</v>
      </c>
      <c r="B29" s="116">
        <v>59.738658908715493</v>
      </c>
      <c r="C29" s="116">
        <v>58.11693503235179</v>
      </c>
      <c r="D29" s="116">
        <v>66.637505900000008</v>
      </c>
      <c r="E29" s="116">
        <v>58.428904868321126</v>
      </c>
      <c r="F29" s="30"/>
      <c r="G29" s="38"/>
      <c r="H29" s="38"/>
      <c r="I29" s="38"/>
      <c r="K29" s="38"/>
      <c r="L29" s="38"/>
    </row>
    <row r="30" spans="1:12">
      <c r="A30" s="2">
        <v>44104</v>
      </c>
      <c r="B30" s="116">
        <v>57.924519987766764</v>
      </c>
      <c r="C30" s="116">
        <v>59.138313763104591</v>
      </c>
      <c r="D30" s="116">
        <v>64.704953230000001</v>
      </c>
      <c r="E30" s="116">
        <v>56.563927248869639</v>
      </c>
      <c r="F30" s="30"/>
      <c r="G30" s="38"/>
      <c r="H30" s="38"/>
      <c r="I30" s="38"/>
      <c r="K30" s="38"/>
      <c r="L30" s="38"/>
    </row>
    <row r="31" spans="1:12">
      <c r="A31" s="2">
        <v>44196</v>
      </c>
      <c r="B31" s="116">
        <v>57.504992529805278</v>
      </c>
      <c r="C31" s="116">
        <v>59.941372437294845</v>
      </c>
      <c r="D31" s="116">
        <v>65.219979940000002</v>
      </c>
      <c r="E31" s="116">
        <v>56.197753357647898</v>
      </c>
      <c r="F31" s="30"/>
      <c r="G31" s="38"/>
      <c r="H31" s="38"/>
      <c r="I31" s="38"/>
      <c r="K31" s="38"/>
      <c r="L31" s="38"/>
    </row>
    <row r="32" spans="1:12">
      <c r="A32" s="2">
        <v>44286</v>
      </c>
      <c r="B32" s="116">
        <v>52.899296525976723</v>
      </c>
      <c r="C32" s="116">
        <v>57.016866988066063</v>
      </c>
      <c r="D32" s="116">
        <v>63.555011329999999</v>
      </c>
      <c r="E32" s="116">
        <v>51.004606395146055</v>
      </c>
      <c r="F32" s="30"/>
      <c r="G32" s="38"/>
      <c r="H32" s="38"/>
      <c r="I32" s="38"/>
      <c r="K32" s="38"/>
      <c r="L32" s="38"/>
    </row>
    <row r="33" spans="1:12">
      <c r="A33" s="2">
        <v>44377</v>
      </c>
      <c r="B33" s="116">
        <v>54.99363823608919</v>
      </c>
      <c r="C33" s="116">
        <v>55.830611819909493</v>
      </c>
      <c r="D33" s="116">
        <v>63.984188549999999</v>
      </c>
      <c r="E33" s="116">
        <v>53.055715358273268</v>
      </c>
      <c r="F33" s="30"/>
      <c r="G33" s="38"/>
      <c r="H33" s="38"/>
      <c r="I33" s="38"/>
      <c r="K33" s="38"/>
      <c r="L33" s="38"/>
    </row>
    <row r="34" spans="1:12">
      <c r="A34" s="2">
        <v>44469</v>
      </c>
      <c r="B34" s="116">
        <v>54.057147333155044</v>
      </c>
      <c r="C34" s="116">
        <v>54.863768656256561</v>
      </c>
      <c r="D34" s="116">
        <v>62.735993199999996</v>
      </c>
      <c r="E34" s="116">
        <v>51.820898643171709</v>
      </c>
      <c r="F34" s="30"/>
      <c r="G34" s="38"/>
      <c r="H34" s="38"/>
      <c r="I34" s="38"/>
      <c r="K34" s="38"/>
      <c r="L34" s="38"/>
    </row>
    <row r="35" spans="1:12">
      <c r="A35" s="2">
        <v>44561</v>
      </c>
      <c r="B35" s="116">
        <v>55.008897859683636</v>
      </c>
      <c r="C35" s="116">
        <v>54.239744988726144</v>
      </c>
      <c r="D35" s="116">
        <v>63.335340439999996</v>
      </c>
      <c r="E35" s="116">
        <v>51.856827956114252</v>
      </c>
      <c r="F35" s="30"/>
      <c r="G35" s="38"/>
      <c r="H35" s="38"/>
      <c r="I35" s="38"/>
      <c r="K35" s="38"/>
      <c r="L35" s="38"/>
    </row>
    <row r="36" spans="1:12">
      <c r="A36" s="2">
        <v>44651</v>
      </c>
      <c r="B36" s="116">
        <v>54.229649247663637</v>
      </c>
      <c r="C36" s="116">
        <v>54.572333169147882</v>
      </c>
      <c r="D36" s="116">
        <v>63.180797600000005</v>
      </c>
      <c r="E36" s="116">
        <v>49.818083803235524</v>
      </c>
      <c r="F36" s="30"/>
      <c r="G36" s="38"/>
      <c r="H36" s="38"/>
      <c r="I36" s="38"/>
      <c r="K36" s="38"/>
      <c r="L36" s="38"/>
    </row>
    <row r="37" spans="1:12">
      <c r="A37" s="2">
        <v>44742</v>
      </c>
      <c r="B37" s="116">
        <v>57.880394382720326</v>
      </c>
      <c r="C37" s="116">
        <v>55.294022205805661</v>
      </c>
      <c r="D37" s="116">
        <v>61.391007330000001</v>
      </c>
      <c r="E37" s="116">
        <v>52.832686786443809</v>
      </c>
      <c r="F37" s="30"/>
      <c r="G37" s="38"/>
      <c r="H37" s="38"/>
      <c r="I37" s="38"/>
      <c r="K37" s="38"/>
      <c r="L37" s="38"/>
    </row>
    <row r="38" spans="1:12">
      <c r="A38" s="62">
        <v>44834</v>
      </c>
      <c r="B38" s="116">
        <v>55.565134656623059</v>
      </c>
      <c r="C38" s="116">
        <v>55.671019036672661</v>
      </c>
      <c r="D38" s="116">
        <v>61.106278599999996</v>
      </c>
      <c r="E38" s="116">
        <v>51.086069660538143</v>
      </c>
      <c r="G38" s="38"/>
      <c r="H38" s="38"/>
      <c r="I38" s="38"/>
    </row>
    <row r="39" spans="1:12">
      <c r="A39" s="62">
        <v>44926</v>
      </c>
      <c r="B39" s="116">
        <v>54.628766916595637</v>
      </c>
      <c r="C39" s="116">
        <v>55.575986300900659</v>
      </c>
      <c r="D39" s="116"/>
      <c r="E39" s="116">
        <v>50.532401439320573</v>
      </c>
      <c r="G39" s="38"/>
      <c r="H39" s="38"/>
      <c r="I39" s="38"/>
    </row>
    <row r="40" spans="1:12">
      <c r="G40" s="38"/>
      <c r="H40" s="38"/>
      <c r="I40" s="38"/>
    </row>
    <row r="41" spans="1:12">
      <c r="G41" s="38"/>
      <c r="H41" s="38"/>
      <c r="I41" s="38"/>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1"/>
  <sheetViews>
    <sheetView workbookViewId="0"/>
  </sheetViews>
  <sheetFormatPr defaultRowHeight="15"/>
  <cols>
    <col min="1" max="1" width="10.42578125" bestFit="1" customWidth="1"/>
    <col min="2" max="2" width="20.5703125" customWidth="1"/>
    <col min="3" max="3" width="17.28515625" bestFit="1" customWidth="1"/>
    <col min="4" max="4" width="21" customWidth="1"/>
    <col min="5" max="5" width="15.140625" bestFit="1" customWidth="1"/>
    <col min="6" max="6" width="9.140625" style="38"/>
    <col min="7" max="7" width="15.42578125" customWidth="1"/>
  </cols>
  <sheetData>
    <row r="1" spans="1:40">
      <c r="A1" s="1" t="s">
        <v>0</v>
      </c>
      <c r="B1" t="s">
        <v>114</v>
      </c>
      <c r="F1"/>
    </row>
    <row r="2" spans="1:40">
      <c r="A2" s="1" t="s">
        <v>1</v>
      </c>
      <c r="B2" t="s">
        <v>4</v>
      </c>
      <c r="F2"/>
    </row>
    <row r="3" spans="1:40">
      <c r="A3" s="1" t="s">
        <v>2</v>
      </c>
      <c r="B3" t="s">
        <v>9</v>
      </c>
      <c r="F3"/>
    </row>
    <row r="4" spans="1:40">
      <c r="A4" s="1" t="s">
        <v>3</v>
      </c>
      <c r="B4" t="s">
        <v>31</v>
      </c>
    </row>
    <row r="7" spans="1:40">
      <c r="A7" s="3"/>
      <c r="B7" s="5" t="s">
        <v>18</v>
      </c>
      <c r="C7" s="5" t="s">
        <v>19</v>
      </c>
      <c r="D7" s="64" t="s">
        <v>88</v>
      </c>
      <c r="E7" s="5" t="s">
        <v>87</v>
      </c>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row>
    <row r="8" spans="1:40">
      <c r="A8" s="2">
        <v>42094</v>
      </c>
      <c r="B8" s="4">
        <v>1.1998296875223231</v>
      </c>
      <c r="C8" s="4">
        <v>0.88168291648142183</v>
      </c>
      <c r="D8" s="110">
        <v>187.63409766800001</v>
      </c>
      <c r="E8" s="110">
        <v>77.097980660000005</v>
      </c>
      <c r="G8" s="38" t="s">
        <v>46</v>
      </c>
      <c r="H8" s="117"/>
      <c r="J8" s="38"/>
      <c r="P8" s="38"/>
    </row>
    <row r="9" spans="1:40">
      <c r="A9" s="2">
        <v>42185</v>
      </c>
      <c r="B9" s="4">
        <v>1.1880196649258734</v>
      </c>
      <c r="C9" s="4">
        <v>0.75231725319607834</v>
      </c>
      <c r="D9" s="110">
        <v>183.95711005540801</v>
      </c>
      <c r="E9" s="110">
        <v>75.308153190951998</v>
      </c>
      <c r="G9" s="117"/>
      <c r="H9" s="117"/>
      <c r="J9" s="38"/>
    </row>
    <row r="10" spans="1:40">
      <c r="A10" s="2">
        <v>42277</v>
      </c>
      <c r="B10" s="4">
        <v>1.1934905978087311</v>
      </c>
      <c r="C10" s="4">
        <v>0.83070492936840967</v>
      </c>
      <c r="D10" s="110">
        <v>181.0579065246751</v>
      </c>
      <c r="E10" s="110">
        <v>72.28304313290829</v>
      </c>
      <c r="G10" s="117"/>
      <c r="H10" s="117"/>
      <c r="J10" s="38"/>
    </row>
    <row r="11" spans="1:40">
      <c r="A11" s="2">
        <v>42369</v>
      </c>
      <c r="B11" s="4">
        <v>1.2559984540262121</v>
      </c>
      <c r="C11" s="4">
        <v>0.91127564009071538</v>
      </c>
      <c r="D11" s="110">
        <v>178.278763574875</v>
      </c>
      <c r="E11" s="110">
        <v>69.993579851174005</v>
      </c>
      <c r="G11" s="117"/>
      <c r="H11" s="117"/>
      <c r="J11" s="38"/>
    </row>
    <row r="12" spans="1:40">
      <c r="A12" s="2">
        <v>42460</v>
      </c>
      <c r="B12" s="4">
        <v>1.2040702143759876</v>
      </c>
      <c r="C12" s="4">
        <v>0.86363119462952775</v>
      </c>
      <c r="D12" s="110">
        <v>173.327465149608</v>
      </c>
      <c r="E12" s="110">
        <v>66.459962638236007</v>
      </c>
      <c r="G12" s="117"/>
      <c r="H12" s="117"/>
      <c r="J12" s="38"/>
    </row>
    <row r="13" spans="1:40">
      <c r="A13" s="2">
        <v>42551</v>
      </c>
      <c r="B13" s="4">
        <v>1.1967464254935825</v>
      </c>
      <c r="C13" s="4">
        <v>0.83713436635589455</v>
      </c>
      <c r="D13" s="110">
        <v>170.33781077533999</v>
      </c>
      <c r="E13" s="110">
        <v>63.474860601894008</v>
      </c>
      <c r="G13" s="117"/>
      <c r="H13" s="117"/>
      <c r="J13" s="38"/>
    </row>
    <row r="14" spans="1:40">
      <c r="A14" s="2">
        <v>42643</v>
      </c>
      <c r="B14" s="4">
        <v>1.2104278003493152</v>
      </c>
      <c r="C14" s="4">
        <v>0.79941262734367691</v>
      </c>
      <c r="D14" s="110">
        <v>171.89316160500937</v>
      </c>
      <c r="E14" s="110">
        <v>63.66939933944716</v>
      </c>
      <c r="G14" s="117"/>
      <c r="H14" s="117"/>
      <c r="J14" s="38"/>
    </row>
    <row r="15" spans="1:40">
      <c r="A15" s="2">
        <v>42735</v>
      </c>
      <c r="B15" s="4">
        <v>1.2845952845617734</v>
      </c>
      <c r="C15" s="4">
        <v>0.87009132361243069</v>
      </c>
      <c r="D15" s="110">
        <v>193.420584013986</v>
      </c>
      <c r="E15" s="110">
        <v>83.494558512316999</v>
      </c>
      <c r="G15" s="117"/>
      <c r="H15" s="117"/>
      <c r="J15" s="38"/>
    </row>
    <row r="16" spans="1:40">
      <c r="A16" s="2">
        <v>42825</v>
      </c>
      <c r="B16" s="4">
        <v>1.2220256613690694</v>
      </c>
      <c r="C16" s="4">
        <v>0.74691390985668782</v>
      </c>
      <c r="D16" s="110">
        <v>198.05453433220001</v>
      </c>
      <c r="E16" s="110">
        <v>83.01053400344</v>
      </c>
      <c r="G16" s="117"/>
      <c r="H16" s="117"/>
      <c r="J16" s="38"/>
    </row>
    <row r="17" spans="1:15">
      <c r="A17" s="2">
        <v>42916</v>
      </c>
      <c r="B17" s="4">
        <v>1.2388622733005323</v>
      </c>
      <c r="C17" s="4">
        <v>0.80933527708804553</v>
      </c>
      <c r="D17" s="110">
        <v>199.50573151187399</v>
      </c>
      <c r="E17" s="110">
        <v>83.885146638169999</v>
      </c>
      <c r="G17" s="117"/>
      <c r="H17" s="117"/>
      <c r="J17" s="38"/>
    </row>
    <row r="18" spans="1:15">
      <c r="A18" s="2">
        <v>43008</v>
      </c>
      <c r="B18" s="4">
        <v>1.2314944742813378</v>
      </c>
      <c r="C18" s="4">
        <v>0.82592369589688275</v>
      </c>
      <c r="D18" s="110">
        <v>200.4313847507178</v>
      </c>
      <c r="E18" s="110">
        <v>83.631575191074944</v>
      </c>
      <c r="G18" s="117"/>
      <c r="H18" s="117"/>
      <c r="J18" s="38"/>
    </row>
    <row r="19" spans="1:15">
      <c r="A19" s="2">
        <v>43100</v>
      </c>
      <c r="B19" s="4">
        <v>1.3037000791714197</v>
      </c>
      <c r="C19" s="4">
        <v>0.90175068016069737</v>
      </c>
      <c r="D19" s="110">
        <v>201.95197505253699</v>
      </c>
      <c r="E19" s="110">
        <v>83.960207812492001</v>
      </c>
      <c r="G19" s="117"/>
      <c r="H19" s="117"/>
      <c r="J19" s="38"/>
    </row>
    <row r="20" spans="1:15">
      <c r="A20" s="2">
        <v>43190</v>
      </c>
      <c r="B20" s="4">
        <v>1.2519188930742555</v>
      </c>
      <c r="C20" s="4">
        <v>0.88570361941997833</v>
      </c>
      <c r="D20" s="110">
        <v>206.05076857811599</v>
      </c>
      <c r="E20" s="110">
        <v>82.816317457419999</v>
      </c>
      <c r="G20" s="117"/>
      <c r="H20" s="117"/>
      <c r="J20" s="38"/>
    </row>
    <row r="21" spans="1:15">
      <c r="A21" s="2">
        <v>43281</v>
      </c>
      <c r="B21" s="4">
        <v>1.2397347520074871</v>
      </c>
      <c r="C21" s="4">
        <v>0.88739578704163846</v>
      </c>
      <c r="D21" s="110">
        <v>213.41874594961999</v>
      </c>
      <c r="E21" s="110">
        <v>87.803446095723999</v>
      </c>
      <c r="G21" s="117"/>
      <c r="H21" s="117"/>
      <c r="J21" s="38"/>
    </row>
    <row r="22" spans="1:15">
      <c r="A22" s="2">
        <v>43373</v>
      </c>
      <c r="B22" s="4">
        <v>1.2519244008084347</v>
      </c>
      <c r="C22" s="4">
        <v>0.88475489562086929</v>
      </c>
      <c r="D22" s="110">
        <v>214.44463620975475</v>
      </c>
      <c r="E22" s="110">
        <v>88.341923589292932</v>
      </c>
      <c r="G22" s="117"/>
      <c r="H22" s="117"/>
      <c r="J22" s="38"/>
    </row>
    <row r="23" spans="1:15">
      <c r="A23" s="2">
        <v>43465</v>
      </c>
      <c r="B23" s="4">
        <v>1.2868925718555195</v>
      </c>
      <c r="C23" s="4">
        <v>0.95261476987868621</v>
      </c>
      <c r="D23" s="110">
        <v>217.43809173128699</v>
      </c>
      <c r="E23" s="110">
        <v>90.297877239296</v>
      </c>
      <c r="G23" s="117"/>
      <c r="H23" s="117"/>
      <c r="J23" s="38"/>
    </row>
    <row r="24" spans="1:15">
      <c r="A24" s="2">
        <v>43555</v>
      </c>
      <c r="B24" s="4">
        <v>1.2434158136974238</v>
      </c>
      <c r="C24" s="4">
        <v>0.91114191027116076</v>
      </c>
      <c r="D24" s="110">
        <v>232.29698264599202</v>
      </c>
      <c r="E24" s="110">
        <v>96.671866137647996</v>
      </c>
      <c r="G24" s="117"/>
      <c r="H24" s="117"/>
      <c r="J24" s="38"/>
    </row>
    <row r="25" spans="1:15">
      <c r="A25" s="2">
        <v>43646</v>
      </c>
      <c r="B25" s="4">
        <v>1.2643844598820118</v>
      </c>
      <c r="C25" s="4">
        <v>1.0348555324963531</v>
      </c>
      <c r="D25" s="110">
        <v>232.58419665559001</v>
      </c>
      <c r="E25" s="110">
        <v>95.817819045395993</v>
      </c>
      <c r="G25" s="117"/>
      <c r="H25" s="117"/>
      <c r="J25" s="38"/>
    </row>
    <row r="26" spans="1:15">
      <c r="A26" s="2">
        <v>43738</v>
      </c>
      <c r="B26" s="4">
        <v>1.2578774640615404</v>
      </c>
      <c r="C26" s="4">
        <v>1.0405915449674881</v>
      </c>
      <c r="D26" s="110">
        <v>231.11937956967847</v>
      </c>
      <c r="E26" s="110">
        <v>93.704919557954312</v>
      </c>
      <c r="G26" s="117"/>
      <c r="H26" s="117"/>
      <c r="J26" s="38"/>
    </row>
    <row r="27" spans="1:15">
      <c r="A27" s="2">
        <v>43830</v>
      </c>
      <c r="B27" s="4">
        <v>1.2855378177820553</v>
      </c>
      <c r="C27" s="4">
        <v>1.089825697807381</v>
      </c>
      <c r="D27" s="110">
        <v>228.95217813775102</v>
      </c>
      <c r="E27" s="110">
        <v>91.585851514488994</v>
      </c>
      <c r="G27" s="117"/>
      <c r="H27" s="117"/>
      <c r="J27" s="38"/>
    </row>
    <row r="28" spans="1:15">
      <c r="A28" s="2">
        <v>43921</v>
      </c>
      <c r="B28" s="4">
        <v>1.2177690058002819</v>
      </c>
      <c r="C28" s="4">
        <v>1.0288944649039748</v>
      </c>
      <c r="D28" s="110">
        <v>227.79131778662</v>
      </c>
      <c r="E28" s="110">
        <v>85.540446629027997</v>
      </c>
      <c r="G28" s="117"/>
      <c r="H28" s="117"/>
      <c r="J28" s="38"/>
    </row>
    <row r="29" spans="1:15">
      <c r="A29" s="2">
        <v>44012</v>
      </c>
      <c r="B29" s="4">
        <v>1.2505099566976712</v>
      </c>
      <c r="C29" s="4">
        <v>1.0112057003575312</v>
      </c>
      <c r="D29" s="110">
        <v>215.536567592148</v>
      </c>
      <c r="E29" s="110">
        <v>71.481299317747997</v>
      </c>
      <c r="G29" s="117"/>
      <c r="H29" s="117"/>
      <c r="J29" s="38"/>
    </row>
    <row r="30" spans="1:15">
      <c r="A30" s="2">
        <v>44104</v>
      </c>
      <c r="B30" s="4">
        <v>1.2670886487514406</v>
      </c>
      <c r="C30" s="4">
        <v>1.0137942949804739</v>
      </c>
      <c r="D30" s="110">
        <v>207.58275445258499</v>
      </c>
      <c r="E30" s="110">
        <v>65.067971811544169</v>
      </c>
      <c r="G30" s="117"/>
      <c r="H30" s="117"/>
      <c r="J30" s="38"/>
    </row>
    <row r="31" spans="1:15">
      <c r="A31" s="2">
        <v>44196</v>
      </c>
      <c r="B31" s="4">
        <v>1.3047234237442034</v>
      </c>
      <c r="C31" s="4">
        <v>1.0036334614727664</v>
      </c>
      <c r="D31" s="110">
        <v>202.56453688082098</v>
      </c>
      <c r="E31" s="110">
        <v>60.241783565119995</v>
      </c>
      <c r="G31" s="117"/>
      <c r="H31" s="117"/>
      <c r="I31" s="30"/>
      <c r="J31" s="38"/>
      <c r="N31" s="30"/>
      <c r="O31" s="30"/>
    </row>
    <row r="32" spans="1:15">
      <c r="A32" s="2">
        <v>44286</v>
      </c>
      <c r="B32" s="4">
        <v>1.2180237653363684</v>
      </c>
      <c r="C32" s="4">
        <v>0.91787043029656123</v>
      </c>
      <c r="D32" s="110">
        <v>184.99922447512</v>
      </c>
      <c r="E32" s="110">
        <v>44.397742803404</v>
      </c>
      <c r="G32" s="117"/>
      <c r="H32" s="117"/>
      <c r="J32" s="38"/>
    </row>
    <row r="33" spans="1:13">
      <c r="A33" s="2">
        <v>44377</v>
      </c>
      <c r="B33" s="4">
        <v>1.2228783241966614</v>
      </c>
      <c r="C33" s="4">
        <v>0.89889712839574809</v>
      </c>
      <c r="D33" s="110">
        <v>184.28034921256659</v>
      </c>
      <c r="E33" s="110">
        <v>43.219530824672795</v>
      </c>
      <c r="G33" s="117"/>
      <c r="H33" s="117"/>
      <c r="J33" s="38"/>
    </row>
    <row r="34" spans="1:13">
      <c r="A34" s="2">
        <v>44469</v>
      </c>
      <c r="B34" s="4">
        <v>1.2160533103684585</v>
      </c>
      <c r="C34" s="4">
        <v>0.88338901354744725</v>
      </c>
      <c r="D34" s="110">
        <v>185.47562985159445</v>
      </c>
      <c r="E34" s="110">
        <v>43.748000374997666</v>
      </c>
      <c r="G34" s="117"/>
      <c r="H34" s="117"/>
      <c r="J34" s="38"/>
    </row>
    <row r="35" spans="1:13">
      <c r="A35" s="2">
        <v>44561</v>
      </c>
      <c r="B35" s="4">
        <v>1.2591447906746041</v>
      </c>
      <c r="C35" s="4">
        <v>0.98425153911799212</v>
      </c>
      <c r="D35" s="110">
        <v>184.31353914334878</v>
      </c>
      <c r="E35" s="110">
        <v>43.745731816817504</v>
      </c>
      <c r="G35" s="117"/>
      <c r="H35" s="117"/>
      <c r="J35" s="38"/>
      <c r="M35" s="30"/>
    </row>
    <row r="36" spans="1:13">
      <c r="A36" s="2">
        <v>44651</v>
      </c>
      <c r="B36" s="4">
        <v>1.2624585773115042</v>
      </c>
      <c r="C36" s="4">
        <v>0.85545831929212568</v>
      </c>
      <c r="D36" s="110">
        <v>197.55820993763081</v>
      </c>
      <c r="E36" s="110">
        <v>46.3955348666844</v>
      </c>
      <c r="G36" s="117"/>
      <c r="H36" s="117"/>
      <c r="J36" s="38"/>
      <c r="M36" s="30"/>
    </row>
    <row r="37" spans="1:13">
      <c r="A37" s="2">
        <v>44742</v>
      </c>
      <c r="B37" s="4">
        <v>1.2629847874818907</v>
      </c>
      <c r="C37" s="4">
        <v>0.83017502883504701</v>
      </c>
      <c r="D37" s="110">
        <v>211.3785937242572</v>
      </c>
      <c r="E37" s="110">
        <v>56.031334697526795</v>
      </c>
      <c r="G37" s="117"/>
      <c r="H37" s="117"/>
      <c r="J37" s="38"/>
      <c r="M37" s="30"/>
    </row>
    <row r="38" spans="1:13">
      <c r="A38" s="62">
        <v>44834</v>
      </c>
      <c r="B38" s="108">
        <v>1.2936362289720449</v>
      </c>
      <c r="C38" s="108">
        <v>0.75405778194356199</v>
      </c>
      <c r="D38" s="110">
        <v>236.49296510631095</v>
      </c>
      <c r="E38" s="110">
        <v>72.240427239980434</v>
      </c>
      <c r="G38" s="117"/>
      <c r="H38" s="117"/>
      <c r="J38" s="38"/>
    </row>
    <row r="39" spans="1:13">
      <c r="A39" s="62">
        <v>44926</v>
      </c>
      <c r="B39" s="108">
        <v>1.4265829924175981</v>
      </c>
      <c r="C39" s="108">
        <v>0.8331162572094456</v>
      </c>
      <c r="D39" s="110">
        <v>282.12786770575264</v>
      </c>
      <c r="E39" s="110">
        <v>101.2607584028185</v>
      </c>
      <c r="G39" s="117"/>
      <c r="H39" s="117"/>
      <c r="J39" s="38"/>
    </row>
    <row r="40" spans="1:13">
      <c r="G40" s="38"/>
    </row>
    <row r="41" spans="1:13">
      <c r="G41" s="3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8"/>
  <sheetViews>
    <sheetView workbookViewId="0"/>
  </sheetViews>
  <sheetFormatPr defaultRowHeight="15"/>
  <cols>
    <col min="1" max="1" width="14.140625" customWidth="1"/>
    <col min="2" max="2" width="20.5703125" customWidth="1"/>
    <col min="3" max="3" width="12" bestFit="1" customWidth="1"/>
    <col min="8" max="8" width="15.7109375" bestFit="1" customWidth="1"/>
    <col min="10" max="10" width="15.7109375" bestFit="1" customWidth="1"/>
    <col min="12" max="12" width="14.5703125" customWidth="1"/>
    <col min="14" max="14" width="15.7109375" bestFit="1" customWidth="1"/>
  </cols>
  <sheetData>
    <row r="1" spans="1:10">
      <c r="A1" s="1" t="s">
        <v>0</v>
      </c>
      <c r="B1" t="s">
        <v>115</v>
      </c>
    </row>
    <row r="2" spans="1:10">
      <c r="A2" s="1" t="s">
        <v>1</v>
      </c>
      <c r="B2" t="s">
        <v>13</v>
      </c>
    </row>
    <row r="3" spans="1:10">
      <c r="A3" s="1" t="s">
        <v>2</v>
      </c>
      <c r="B3" t="s">
        <v>9</v>
      </c>
    </row>
    <row r="4" spans="1:10">
      <c r="A4" s="1" t="s">
        <v>3</v>
      </c>
    </row>
    <row r="7" spans="1:10">
      <c r="A7" s="3"/>
      <c r="B7" s="5" t="s">
        <v>92</v>
      </c>
      <c r="C7" s="64" t="s">
        <v>93</v>
      </c>
      <c r="D7" s="17"/>
    </row>
    <row r="8" spans="1:10">
      <c r="A8" s="2">
        <v>43190</v>
      </c>
      <c r="B8" s="9">
        <v>4.5684688600000003</v>
      </c>
      <c r="C8" s="118">
        <v>0.14477732352760564</v>
      </c>
      <c r="F8" s="62"/>
      <c r="G8" s="66"/>
      <c r="H8" s="111"/>
    </row>
    <row r="9" spans="1:10">
      <c r="A9" s="2">
        <v>43281</v>
      </c>
      <c r="B9" s="9">
        <v>6.5727922110000003</v>
      </c>
      <c r="C9" s="75">
        <v>0.20537049855887088</v>
      </c>
      <c r="F9" s="62"/>
      <c r="G9" s="66"/>
      <c r="H9" s="111"/>
      <c r="I9" s="117"/>
    </row>
    <row r="10" spans="1:10">
      <c r="A10" s="2">
        <v>43373</v>
      </c>
      <c r="B10" s="9">
        <v>8.1845161829999995</v>
      </c>
      <c r="C10" s="75">
        <v>0.25275654252859808</v>
      </c>
      <c r="F10" s="62"/>
      <c r="G10" s="66"/>
      <c r="H10" s="111"/>
      <c r="I10" s="117"/>
    </row>
    <row r="11" spans="1:10">
      <c r="A11" s="2">
        <v>43465</v>
      </c>
      <c r="B11" s="9">
        <v>10.583130053</v>
      </c>
      <c r="C11" s="75">
        <v>0.32227706124542072</v>
      </c>
      <c r="F11" s="62"/>
      <c r="G11" s="66"/>
      <c r="H11" s="111"/>
      <c r="I11" s="117"/>
      <c r="J11" s="32"/>
    </row>
    <row r="12" spans="1:10">
      <c r="A12" s="2">
        <v>43555</v>
      </c>
      <c r="B12" s="9">
        <v>14.992522866</v>
      </c>
      <c r="C12" s="75">
        <v>0.45248182499785344</v>
      </c>
      <c r="F12" s="62"/>
      <c r="G12" s="66"/>
      <c r="H12" s="111"/>
      <c r="I12" s="117"/>
    </row>
    <row r="13" spans="1:10">
      <c r="A13" s="2">
        <v>43646</v>
      </c>
      <c r="B13" s="9">
        <v>17.375924939000001</v>
      </c>
      <c r="C13" s="75">
        <v>0.51757976101601455</v>
      </c>
      <c r="D13" s="34"/>
      <c r="F13" s="62"/>
      <c r="G13" s="66"/>
      <c r="H13" s="111"/>
      <c r="I13" s="117"/>
    </row>
    <row r="14" spans="1:10">
      <c r="A14" s="2">
        <v>43738</v>
      </c>
      <c r="B14" s="9">
        <v>19.649134413999999</v>
      </c>
      <c r="C14" s="75">
        <v>0.57852783354517889</v>
      </c>
      <c r="D14" s="34"/>
      <c r="F14" s="62"/>
      <c r="G14" s="66"/>
      <c r="H14" s="111"/>
      <c r="I14" s="117"/>
    </row>
    <row r="15" spans="1:10">
      <c r="A15" s="2">
        <v>43830</v>
      </c>
      <c r="B15" s="9">
        <v>21.683818379000002</v>
      </c>
      <c r="C15" s="75">
        <v>0.62949224430595052</v>
      </c>
      <c r="D15" s="34"/>
      <c r="F15" s="62"/>
      <c r="G15" s="66"/>
      <c r="H15" s="111"/>
      <c r="I15" s="117"/>
    </row>
    <row r="16" spans="1:10">
      <c r="A16" s="2">
        <v>43921</v>
      </c>
      <c r="B16" s="9">
        <v>23.818884721</v>
      </c>
      <c r="C16" s="75">
        <v>0.68308550111291166</v>
      </c>
      <c r="D16" s="34"/>
      <c r="E16" s="9"/>
      <c r="F16" s="62"/>
      <c r="G16" s="66"/>
      <c r="H16" s="111"/>
      <c r="I16" s="117"/>
    </row>
    <row r="17" spans="1:14">
      <c r="A17" s="2">
        <v>44012</v>
      </c>
      <c r="B17" s="28">
        <f>26298084525/1000000000</f>
        <v>26.298084525</v>
      </c>
      <c r="C17" s="75">
        <v>0.74251047389190339</v>
      </c>
      <c r="D17" s="34"/>
      <c r="F17" s="62"/>
      <c r="G17" s="66"/>
      <c r="H17" s="111"/>
      <c r="I17" s="117"/>
    </row>
    <row r="18" spans="1:14">
      <c r="A18" s="2">
        <v>44104</v>
      </c>
      <c r="B18" s="28">
        <f>29574357502/1000000000</f>
        <v>29.574357502000002</v>
      </c>
      <c r="C18" s="75">
        <v>0.82454604101043927</v>
      </c>
      <c r="D18" s="34"/>
      <c r="F18" s="62"/>
      <c r="G18" s="66"/>
      <c r="H18" s="111"/>
      <c r="I18" s="117"/>
      <c r="L18" s="35"/>
      <c r="N18" s="32"/>
    </row>
    <row r="19" spans="1:14">
      <c r="A19" s="2">
        <v>44196</v>
      </c>
      <c r="B19" s="28">
        <v>32.287214994999999</v>
      </c>
      <c r="C19" s="75">
        <v>0.88542828877936386</v>
      </c>
      <c r="D19" s="34"/>
      <c r="F19" s="62"/>
      <c r="G19" s="66"/>
      <c r="H19" s="111"/>
      <c r="I19" s="117"/>
    </row>
    <row r="20" spans="1:14">
      <c r="A20" s="2">
        <v>44286</v>
      </c>
      <c r="B20" s="28">
        <v>36.648727260999998</v>
      </c>
      <c r="C20" s="75">
        <v>0.9920433307996801</v>
      </c>
      <c r="D20" s="34"/>
      <c r="F20" s="62"/>
      <c r="G20" s="66"/>
      <c r="H20" s="111"/>
      <c r="I20" s="117"/>
    </row>
    <row r="21" spans="1:14">
      <c r="A21" s="2">
        <v>44377</v>
      </c>
      <c r="B21" s="28">
        <v>40.593842299000002</v>
      </c>
      <c r="C21" s="75">
        <v>1.0791245720349458</v>
      </c>
      <c r="D21" s="34"/>
      <c r="F21" s="62"/>
      <c r="G21" s="66"/>
      <c r="H21" s="111"/>
      <c r="I21" s="117"/>
      <c r="L21" s="35"/>
    </row>
    <row r="22" spans="1:14">
      <c r="A22" s="2">
        <v>44469</v>
      </c>
      <c r="B22" s="28">
        <v>43.867851043000002</v>
      </c>
      <c r="C22" s="75">
        <v>1.1462686561218569</v>
      </c>
      <c r="D22" s="34"/>
      <c r="F22" s="62"/>
      <c r="G22" s="66"/>
      <c r="H22" s="111"/>
      <c r="I22" s="117"/>
      <c r="L22" s="35"/>
    </row>
    <row r="23" spans="1:14">
      <c r="A23" s="2">
        <v>44561</v>
      </c>
      <c r="B23" s="28">
        <v>47.934092853000003</v>
      </c>
      <c r="C23" s="75">
        <v>1.2300335678676526</v>
      </c>
      <c r="D23" s="34"/>
      <c r="F23" s="62"/>
      <c r="G23" s="66"/>
      <c r="H23" s="111"/>
      <c r="I23" s="117"/>
      <c r="L23" s="35"/>
    </row>
    <row r="24" spans="1:14">
      <c r="A24" s="2">
        <v>44651</v>
      </c>
      <c r="B24" s="28">
        <v>52.775515108999997</v>
      </c>
      <c r="C24" s="118">
        <v>1.3366087143097285</v>
      </c>
      <c r="F24" s="62"/>
      <c r="G24" s="66"/>
      <c r="H24" s="111"/>
      <c r="I24" s="117"/>
      <c r="L24" s="35"/>
    </row>
    <row r="25" spans="1:14">
      <c r="A25" s="2">
        <v>44742</v>
      </c>
      <c r="B25" s="28">
        <v>57.486800234</v>
      </c>
      <c r="C25" s="119">
        <v>1.4351059360175418</v>
      </c>
      <c r="F25" s="62"/>
      <c r="G25" s="66"/>
      <c r="H25" s="111"/>
      <c r="I25" s="117"/>
      <c r="L25" s="35"/>
    </row>
    <row r="26" spans="1:14">
      <c r="A26" s="62">
        <v>44834</v>
      </c>
      <c r="B26" s="84">
        <v>61.014190876999997</v>
      </c>
      <c r="C26" s="118">
        <v>1.5140176200941096</v>
      </c>
      <c r="F26" s="62"/>
      <c r="G26" s="66"/>
      <c r="H26" s="111"/>
      <c r="I26" s="117"/>
      <c r="L26" s="35"/>
      <c r="N26" s="35"/>
    </row>
    <row r="27" spans="1:14">
      <c r="A27" s="62">
        <v>44926</v>
      </c>
      <c r="B27" s="84">
        <v>64.918855519999994</v>
      </c>
      <c r="C27" s="119">
        <v>1.6045768653843848</v>
      </c>
      <c r="F27" s="62"/>
      <c r="G27" s="66"/>
      <c r="H27" s="111"/>
      <c r="I27" s="117"/>
      <c r="L27" s="35"/>
      <c r="N27" s="35"/>
    </row>
    <row r="28" spans="1:14">
      <c r="B28" s="12"/>
      <c r="L28" s="35"/>
    </row>
    <row r="29" spans="1:14">
      <c r="B29" s="12"/>
      <c r="L29" s="35"/>
    </row>
    <row r="30" spans="1:14">
      <c r="B30" s="12"/>
      <c r="L30" s="35"/>
    </row>
    <row r="31" spans="1:14">
      <c r="B31" s="12"/>
      <c r="L31" s="35"/>
      <c r="N31" s="35"/>
    </row>
    <row r="32" spans="1:14">
      <c r="B32" s="12"/>
      <c r="L32" s="35"/>
    </row>
    <row r="33" spans="2:14">
      <c r="B33" s="12"/>
      <c r="L33" s="35"/>
      <c r="N33" s="35"/>
    </row>
    <row r="34" spans="2:14">
      <c r="B34" s="12"/>
      <c r="L34" s="35"/>
    </row>
    <row r="35" spans="2:14">
      <c r="L35" s="35"/>
      <c r="N35" s="35"/>
    </row>
    <row r="36" spans="2:14">
      <c r="L36" s="35"/>
    </row>
    <row r="37" spans="2:14">
      <c r="L37" s="35"/>
    </row>
    <row r="38" spans="2:14">
      <c r="L38" s="35"/>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10"/>
  <sheetViews>
    <sheetView workbookViewId="0">
      <selection activeCell="A6" sqref="A6"/>
    </sheetView>
  </sheetViews>
  <sheetFormatPr defaultRowHeight="15"/>
  <cols>
    <col min="1" max="1" width="14.140625" customWidth="1"/>
    <col min="2" max="2" width="25.28515625" customWidth="1"/>
    <col min="3" max="3" width="12" bestFit="1" customWidth="1"/>
    <col min="4" max="4" width="12.7109375" bestFit="1" customWidth="1"/>
  </cols>
  <sheetData>
    <row r="1" spans="1:8">
      <c r="A1" s="1" t="s">
        <v>0</v>
      </c>
      <c r="B1" t="s">
        <v>116</v>
      </c>
    </row>
    <row r="2" spans="1:8">
      <c r="A2" s="1" t="s">
        <v>1</v>
      </c>
      <c r="B2" t="s">
        <v>117</v>
      </c>
    </row>
    <row r="3" spans="1:8">
      <c r="A3" s="1" t="s">
        <v>2</v>
      </c>
      <c r="B3" t="s">
        <v>9</v>
      </c>
    </row>
    <row r="4" spans="1:8">
      <c r="A4" s="1" t="s">
        <v>3</v>
      </c>
      <c r="B4" t="s">
        <v>118</v>
      </c>
    </row>
    <row r="7" spans="1:8">
      <c r="A7" s="3"/>
      <c r="B7" s="5" t="s">
        <v>94</v>
      </c>
      <c r="C7" s="5" t="s">
        <v>33</v>
      </c>
    </row>
    <row r="8" spans="1:8">
      <c r="A8" s="2">
        <v>41061</v>
      </c>
      <c r="B8">
        <v>22</v>
      </c>
      <c r="C8" s="9">
        <v>126.235242</v>
      </c>
      <c r="H8" s="13"/>
    </row>
    <row r="9" spans="1:8">
      <c r="A9" s="2">
        <v>41244</v>
      </c>
      <c r="B9">
        <v>22</v>
      </c>
      <c r="C9" s="9">
        <v>135.37785099999999</v>
      </c>
      <c r="D9" s="30"/>
      <c r="H9" s="13"/>
    </row>
    <row r="10" spans="1:8">
      <c r="A10" s="2">
        <v>41426</v>
      </c>
      <c r="B10">
        <v>23</v>
      </c>
      <c r="C10" s="9">
        <v>136.48057299999999</v>
      </c>
      <c r="D10" s="38"/>
      <c r="H10" s="13"/>
    </row>
    <row r="11" spans="1:8">
      <c r="A11" s="2">
        <v>41609</v>
      </c>
      <c r="B11">
        <v>22</v>
      </c>
      <c r="C11" s="9">
        <v>127.509832</v>
      </c>
      <c r="D11" s="38"/>
      <c r="H11" s="13"/>
    </row>
    <row r="12" spans="1:8">
      <c r="A12" s="2">
        <v>41791</v>
      </c>
      <c r="B12">
        <v>23</v>
      </c>
      <c r="C12" s="9">
        <v>118.950862</v>
      </c>
      <c r="D12" s="38"/>
      <c r="H12" s="13"/>
    </row>
    <row r="13" spans="1:8">
      <c r="A13" s="2">
        <v>41974</v>
      </c>
      <c r="B13">
        <v>24</v>
      </c>
      <c r="C13" s="9">
        <v>121.243554</v>
      </c>
      <c r="D13" s="38"/>
      <c r="H13" s="13"/>
    </row>
    <row r="14" spans="1:8">
      <c r="A14" s="2">
        <v>42156</v>
      </c>
      <c r="B14">
        <v>23</v>
      </c>
      <c r="C14" s="9">
        <v>127.804142</v>
      </c>
      <c r="D14" s="38"/>
      <c r="H14" s="13"/>
    </row>
    <row r="15" spans="1:8">
      <c r="A15" s="2">
        <v>42339</v>
      </c>
      <c r="B15">
        <v>25</v>
      </c>
      <c r="C15" s="9">
        <v>144.03834599999999</v>
      </c>
      <c r="D15" s="38"/>
      <c r="H15" s="13"/>
    </row>
    <row r="16" spans="1:8">
      <c r="A16" s="2">
        <v>42522</v>
      </c>
      <c r="B16">
        <v>27</v>
      </c>
      <c r="C16" s="9">
        <v>167.59769700000001</v>
      </c>
      <c r="D16" s="38"/>
      <c r="H16" s="13"/>
    </row>
    <row r="17" spans="1:8">
      <c r="A17" s="2">
        <v>42705</v>
      </c>
      <c r="B17">
        <v>28</v>
      </c>
      <c r="C17" s="9">
        <v>191.23185000000001</v>
      </c>
      <c r="D17" s="38"/>
      <c r="E17" s="7"/>
      <c r="H17" s="13"/>
    </row>
    <row r="18" spans="1:8">
      <c r="A18" s="2">
        <v>42887</v>
      </c>
      <c r="B18">
        <v>32</v>
      </c>
      <c r="C18" s="9">
        <v>219.32824299999999</v>
      </c>
      <c r="D18" s="38"/>
      <c r="E18" s="7"/>
      <c r="H18" s="13"/>
    </row>
    <row r="19" spans="1:8">
      <c r="A19" s="2">
        <v>43070</v>
      </c>
      <c r="B19">
        <v>32</v>
      </c>
      <c r="C19" s="9">
        <v>245.715711</v>
      </c>
      <c r="D19" s="38"/>
      <c r="E19" s="7"/>
      <c r="H19" s="13"/>
    </row>
    <row r="20" spans="1:8">
      <c r="A20" s="2">
        <v>43252</v>
      </c>
      <c r="B20">
        <v>32</v>
      </c>
      <c r="C20" s="9">
        <v>275.37471099999999</v>
      </c>
      <c r="D20" s="38"/>
      <c r="E20" s="7"/>
      <c r="H20" s="13"/>
    </row>
    <row r="21" spans="1:8">
      <c r="A21" s="2">
        <v>43435</v>
      </c>
      <c r="B21">
        <v>30</v>
      </c>
      <c r="C21" s="9">
        <v>325.45413400000001</v>
      </c>
      <c r="D21" s="38"/>
      <c r="E21" s="7"/>
      <c r="H21" s="13"/>
    </row>
    <row r="22" spans="1:8">
      <c r="A22" s="2">
        <v>43617</v>
      </c>
      <c r="B22">
        <v>30</v>
      </c>
      <c r="C22" s="9">
        <v>399.977192</v>
      </c>
      <c r="D22" s="38"/>
      <c r="E22" s="7"/>
      <c r="H22" s="13"/>
    </row>
    <row r="23" spans="1:8">
      <c r="A23" s="2">
        <v>43800</v>
      </c>
      <c r="B23">
        <v>30</v>
      </c>
      <c r="C23" s="9">
        <v>558.01142400000003</v>
      </c>
      <c r="D23" s="38"/>
      <c r="E23" s="7"/>
      <c r="H23" s="13"/>
    </row>
    <row r="24" spans="1:8">
      <c r="A24" s="2">
        <v>43983</v>
      </c>
      <c r="B24">
        <v>36</v>
      </c>
      <c r="C24" s="9">
        <v>651.36814000000004</v>
      </c>
      <c r="D24" s="38"/>
      <c r="E24" s="7"/>
      <c r="H24" s="13"/>
    </row>
    <row r="25" spans="1:8">
      <c r="A25" s="2">
        <v>44166</v>
      </c>
      <c r="B25" s="9">
        <v>36</v>
      </c>
      <c r="C25" s="9">
        <v>644.72813900000006</v>
      </c>
      <c r="D25" s="38"/>
      <c r="E25" s="7"/>
    </row>
    <row r="26" spans="1:8">
      <c r="A26" s="2">
        <v>44348</v>
      </c>
      <c r="B26" s="9">
        <v>36</v>
      </c>
      <c r="C26" s="9">
        <v>659.15221899999995</v>
      </c>
      <c r="D26" s="38"/>
      <c r="E26" s="7"/>
    </row>
    <row r="27" spans="1:8">
      <c r="A27" s="2">
        <v>44531</v>
      </c>
      <c r="B27" s="30">
        <v>41</v>
      </c>
      <c r="C27" s="9">
        <v>769.25894200000005</v>
      </c>
      <c r="D27" s="38"/>
      <c r="E27" s="7"/>
    </row>
    <row r="28" spans="1:8">
      <c r="A28" s="2">
        <v>44713</v>
      </c>
      <c r="B28" s="30">
        <v>44</v>
      </c>
      <c r="C28" s="28">
        <v>981.249864</v>
      </c>
      <c r="D28" s="38"/>
      <c r="E28" s="7"/>
    </row>
    <row r="29" spans="1:8">
      <c r="A29" s="62">
        <v>44896</v>
      </c>
      <c r="B29" s="84">
        <v>47</v>
      </c>
      <c r="C29" s="127">
        <v>1030.8487773659999</v>
      </c>
      <c r="D29" s="111"/>
    </row>
    <row r="30" spans="1:8">
      <c r="A30" s="62"/>
      <c r="B30" s="9"/>
      <c r="C30" s="9"/>
    </row>
    <row r="31" spans="1:8">
      <c r="A31" s="2"/>
      <c r="B31" s="9"/>
      <c r="C31" s="9"/>
    </row>
    <row r="32" spans="1:8">
      <c r="A32" s="2"/>
      <c r="B32" s="9"/>
      <c r="C32" s="9"/>
    </row>
    <row r="33" spans="1:3">
      <c r="A33" s="2"/>
      <c r="B33" s="9"/>
      <c r="C33" s="9"/>
    </row>
    <row r="34" spans="1:3">
      <c r="A34" s="2"/>
      <c r="B34" s="9"/>
      <c r="C34" s="9"/>
    </row>
    <row r="35" spans="1:3">
      <c r="A35" s="2"/>
      <c r="B35" s="9"/>
      <c r="C35" s="9"/>
    </row>
    <row r="36" spans="1:3">
      <c r="A36" s="2"/>
      <c r="B36" s="9"/>
      <c r="C36" s="9"/>
    </row>
    <row r="37" spans="1:3">
      <c r="A37" s="2"/>
      <c r="B37" s="9"/>
      <c r="C37" s="9"/>
    </row>
    <row r="38" spans="1:3">
      <c r="A38" s="2"/>
      <c r="B38" s="9"/>
      <c r="C38" s="9"/>
    </row>
    <row r="39" spans="1:3">
      <c r="A39" s="2"/>
      <c r="B39" s="9"/>
      <c r="C39" s="9"/>
    </row>
    <row r="40" spans="1:3">
      <c r="A40" s="2"/>
      <c r="B40" s="9"/>
      <c r="C40" s="9"/>
    </row>
    <row r="41" spans="1:3">
      <c r="A41" s="2"/>
      <c r="B41" s="9"/>
      <c r="C41" s="9"/>
    </row>
    <row r="42" spans="1:3">
      <c r="A42" s="2"/>
      <c r="B42" s="9"/>
      <c r="C42" s="9"/>
    </row>
    <row r="43" spans="1:3">
      <c r="A43" s="2"/>
      <c r="B43" s="9"/>
      <c r="C43" s="9"/>
    </row>
    <row r="44" spans="1:3">
      <c r="A44" s="2"/>
      <c r="B44" s="9"/>
      <c r="C44" s="9"/>
    </row>
    <row r="45" spans="1:3">
      <c r="A45" s="2"/>
      <c r="B45" s="9"/>
      <c r="C45" s="9"/>
    </row>
    <row r="46" spans="1:3">
      <c r="A46" s="2"/>
      <c r="B46" s="9"/>
      <c r="C46" s="9"/>
    </row>
    <row r="47" spans="1:3">
      <c r="A47" s="2"/>
      <c r="B47" s="9"/>
      <c r="C47" s="9"/>
    </row>
    <row r="48" spans="1:3">
      <c r="A48" s="2"/>
      <c r="B48" s="9"/>
      <c r="C48" s="9"/>
    </row>
    <row r="49" spans="1:3">
      <c r="A49" s="2"/>
      <c r="B49" s="9"/>
      <c r="C49" s="9"/>
    </row>
    <row r="50" spans="1:3">
      <c r="A50" s="2"/>
      <c r="B50" s="9"/>
      <c r="C50" s="9"/>
    </row>
    <row r="51" spans="1:3">
      <c r="A51" s="2"/>
      <c r="B51" s="9"/>
      <c r="C51" s="9"/>
    </row>
    <row r="52" spans="1:3">
      <c r="A52" s="2"/>
      <c r="B52" s="9"/>
      <c r="C52" s="9"/>
    </row>
    <row r="53" spans="1:3">
      <c r="A53" s="2"/>
      <c r="B53" s="9"/>
      <c r="C53" s="9"/>
    </row>
    <row r="54" spans="1:3">
      <c r="A54" s="2"/>
      <c r="B54" s="9"/>
      <c r="C54" s="9"/>
    </row>
    <row r="55" spans="1:3">
      <c r="A55" s="2"/>
      <c r="B55" s="9"/>
      <c r="C55" s="9"/>
    </row>
    <row r="56" spans="1:3">
      <c r="A56" s="2"/>
      <c r="B56" s="9"/>
      <c r="C56" s="9"/>
    </row>
    <row r="57" spans="1:3">
      <c r="A57" s="2"/>
      <c r="B57" s="9"/>
      <c r="C57" s="9"/>
    </row>
    <row r="58" spans="1:3">
      <c r="A58" s="2"/>
      <c r="B58" s="9"/>
      <c r="C58" s="9"/>
    </row>
    <row r="59" spans="1:3">
      <c r="A59" s="2"/>
      <c r="B59" s="9"/>
      <c r="C59" s="9"/>
    </row>
    <row r="60" spans="1:3">
      <c r="A60" s="2"/>
      <c r="B60" s="9"/>
      <c r="C60" s="9"/>
    </row>
    <row r="61" spans="1:3">
      <c r="A61" s="2"/>
      <c r="B61" s="9"/>
      <c r="C61" s="9"/>
    </row>
    <row r="62" spans="1:3">
      <c r="A62" s="2"/>
      <c r="B62" s="9"/>
      <c r="C62" s="9"/>
    </row>
    <row r="63" spans="1:3">
      <c r="A63" s="2"/>
      <c r="B63" s="9"/>
      <c r="C63" s="9"/>
    </row>
    <row r="64" spans="1:3">
      <c r="A64" s="2"/>
      <c r="B64" s="9"/>
      <c r="C64" s="9"/>
    </row>
    <row r="65" spans="1:3">
      <c r="A65" s="2"/>
      <c r="B65" s="9"/>
      <c r="C65" s="9"/>
    </row>
    <row r="66" spans="1:3">
      <c r="A66" s="2"/>
      <c r="B66" s="9"/>
      <c r="C66" s="9"/>
    </row>
    <row r="67" spans="1:3">
      <c r="A67" s="2"/>
      <c r="B67" s="9"/>
      <c r="C67" s="9"/>
    </row>
    <row r="68" spans="1:3">
      <c r="A68" s="2"/>
      <c r="B68" s="9"/>
      <c r="C68" s="9"/>
    </row>
    <row r="69" spans="1:3">
      <c r="A69" s="2"/>
      <c r="B69" s="9"/>
      <c r="C69" s="9"/>
    </row>
    <row r="70" spans="1:3">
      <c r="A70" s="2"/>
      <c r="B70" s="9"/>
      <c r="C70" s="9"/>
    </row>
    <row r="71" spans="1:3">
      <c r="A71" s="2"/>
      <c r="B71" s="9"/>
      <c r="C71" s="9"/>
    </row>
    <row r="72" spans="1:3">
      <c r="A72" s="2"/>
      <c r="B72" s="9"/>
      <c r="C72" s="9"/>
    </row>
    <row r="73" spans="1:3">
      <c r="A73" s="2"/>
      <c r="B73" s="9"/>
      <c r="C73" s="9"/>
    </row>
    <row r="74" spans="1:3">
      <c r="A74" s="2"/>
      <c r="B74" s="9"/>
      <c r="C74" s="9"/>
    </row>
    <row r="75" spans="1:3">
      <c r="A75" s="2"/>
      <c r="B75" s="9"/>
      <c r="C75" s="9"/>
    </row>
    <row r="76" spans="1:3">
      <c r="A76" s="2"/>
      <c r="B76" s="9"/>
      <c r="C76" s="9"/>
    </row>
    <row r="77" spans="1:3">
      <c r="A77" s="2"/>
      <c r="B77" s="9"/>
      <c r="C77" s="9"/>
    </row>
    <row r="78" spans="1:3">
      <c r="A78" s="2"/>
      <c r="B78" s="9"/>
      <c r="C78" s="9"/>
    </row>
    <row r="79" spans="1:3">
      <c r="A79" s="2"/>
      <c r="B79" s="9"/>
      <c r="C79" s="9"/>
    </row>
    <row r="80" spans="1:3">
      <c r="A80" s="2"/>
      <c r="B80" s="9"/>
      <c r="C80" s="9"/>
    </row>
    <row r="81" spans="1:3">
      <c r="A81" s="2"/>
      <c r="B81" s="9"/>
      <c r="C81" s="9"/>
    </row>
    <row r="82" spans="1:3">
      <c r="A82" s="2"/>
      <c r="B82" s="9"/>
      <c r="C82" s="9"/>
    </row>
    <row r="83" spans="1:3">
      <c r="A83" s="2"/>
      <c r="B83" s="9"/>
      <c r="C83" s="9"/>
    </row>
    <row r="84" spans="1:3">
      <c r="A84" s="2"/>
      <c r="B84" s="9"/>
      <c r="C84" s="9"/>
    </row>
    <row r="85" spans="1:3">
      <c r="A85" s="2"/>
      <c r="B85" s="9"/>
      <c r="C85" s="9"/>
    </row>
    <row r="86" spans="1:3">
      <c r="A86" s="2"/>
      <c r="B86" s="9"/>
      <c r="C86" s="9"/>
    </row>
    <row r="87" spans="1:3">
      <c r="A87" s="2"/>
      <c r="B87" s="9"/>
      <c r="C87" s="9"/>
    </row>
    <row r="88" spans="1:3">
      <c r="A88" s="2"/>
      <c r="B88" s="9"/>
      <c r="C88" s="9"/>
    </row>
    <row r="89" spans="1:3">
      <c r="A89" s="2"/>
      <c r="B89" s="9"/>
      <c r="C89" s="9"/>
    </row>
    <row r="90" spans="1:3">
      <c r="A90" s="2"/>
      <c r="B90" s="9"/>
      <c r="C90" s="9"/>
    </row>
    <row r="91" spans="1:3">
      <c r="A91" s="2"/>
      <c r="B91" s="9"/>
      <c r="C91" s="9"/>
    </row>
    <row r="92" spans="1:3">
      <c r="A92" s="2"/>
      <c r="B92" s="9"/>
      <c r="C92" s="9"/>
    </row>
    <row r="93" spans="1:3">
      <c r="A93" s="2"/>
      <c r="B93" s="9"/>
      <c r="C93" s="9"/>
    </row>
    <row r="94" spans="1:3">
      <c r="A94" s="2"/>
      <c r="B94" s="9"/>
      <c r="C94" s="9"/>
    </row>
    <row r="95" spans="1:3">
      <c r="A95" s="2"/>
      <c r="B95" s="9"/>
      <c r="C95" s="9"/>
    </row>
    <row r="96" spans="1:3">
      <c r="A96" s="2"/>
      <c r="B96" s="9"/>
      <c r="C96" s="9"/>
    </row>
    <row r="97" spans="1:3">
      <c r="A97" s="2"/>
      <c r="B97" s="9"/>
      <c r="C97" s="9"/>
    </row>
    <row r="98" spans="1:3">
      <c r="A98" s="2"/>
      <c r="B98" s="9"/>
      <c r="C98" s="9"/>
    </row>
    <row r="99" spans="1:3">
      <c r="A99" s="2"/>
      <c r="B99" s="9"/>
      <c r="C99" s="9"/>
    </row>
    <row r="100" spans="1:3">
      <c r="A100" s="2"/>
      <c r="B100" s="9"/>
      <c r="C100" s="9"/>
    </row>
    <row r="101" spans="1:3">
      <c r="A101" s="2"/>
      <c r="B101" s="9"/>
      <c r="C101" s="9"/>
    </row>
    <row r="102" spans="1:3">
      <c r="A102" s="2"/>
      <c r="B102" s="9"/>
      <c r="C102" s="9"/>
    </row>
    <row r="103" spans="1:3">
      <c r="A103" s="2"/>
      <c r="B103" s="9"/>
      <c r="C103" s="9"/>
    </row>
    <row r="104" spans="1:3">
      <c r="A104" s="2"/>
      <c r="B104" s="9"/>
      <c r="C104" s="9"/>
    </row>
    <row r="105" spans="1:3">
      <c r="A105" s="2"/>
      <c r="B105" s="9"/>
      <c r="C105" s="9"/>
    </row>
    <row r="106" spans="1:3">
      <c r="A106" s="2"/>
      <c r="B106" s="9"/>
      <c r="C106" s="9"/>
    </row>
    <row r="107" spans="1:3">
      <c r="A107" s="2"/>
      <c r="B107" s="9"/>
      <c r="C107" s="9"/>
    </row>
    <row r="108" spans="1:3">
      <c r="A108" s="2"/>
      <c r="B108" s="9"/>
      <c r="C108" s="9"/>
    </row>
    <row r="109" spans="1:3">
      <c r="A109" s="2"/>
      <c r="B109" s="9"/>
      <c r="C109" s="9"/>
    </row>
    <row r="110" spans="1:3">
      <c r="A110" s="2"/>
      <c r="B110" s="9"/>
      <c r="C110" s="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F41"/>
  <sheetViews>
    <sheetView workbookViewId="0"/>
  </sheetViews>
  <sheetFormatPr defaultRowHeight="15"/>
  <cols>
    <col min="1" max="1" width="10" customWidth="1"/>
    <col min="2" max="2" width="20.5703125" customWidth="1"/>
    <col min="3" max="3" width="19.5703125" customWidth="1"/>
    <col min="4" max="4" width="20.28515625" customWidth="1"/>
    <col min="5" max="5" width="10.5703125" bestFit="1" customWidth="1"/>
    <col min="6" max="6" width="9.5703125" bestFit="1" customWidth="1"/>
    <col min="7" max="7" width="15.7109375" bestFit="1" customWidth="1"/>
  </cols>
  <sheetData>
    <row r="1" spans="1:32">
      <c r="A1" s="1" t="s">
        <v>0</v>
      </c>
      <c r="B1" t="s">
        <v>119</v>
      </c>
    </row>
    <row r="2" spans="1:32">
      <c r="A2" s="1" t="s">
        <v>1</v>
      </c>
      <c r="B2" t="s">
        <v>4</v>
      </c>
    </row>
    <row r="3" spans="1:32">
      <c r="A3" s="1" t="s">
        <v>2</v>
      </c>
      <c r="B3" t="s">
        <v>63</v>
      </c>
    </row>
    <row r="4" spans="1:32">
      <c r="A4" s="1" t="s">
        <v>3</v>
      </c>
      <c r="B4" s="26" t="s">
        <v>66</v>
      </c>
    </row>
    <row r="7" spans="1:32">
      <c r="A7" s="3"/>
      <c r="B7" s="5" t="s">
        <v>5</v>
      </c>
      <c r="C7" s="5" t="s">
        <v>7</v>
      </c>
      <c r="D7" s="52" t="s">
        <v>6</v>
      </c>
      <c r="F7" s="38"/>
      <c r="G7" s="38"/>
    </row>
    <row r="8" spans="1:32">
      <c r="A8" s="2">
        <v>42094</v>
      </c>
      <c r="B8" s="51">
        <v>13.338729468166607</v>
      </c>
      <c r="C8" s="51">
        <v>6.8764081599999995</v>
      </c>
      <c r="D8" s="51">
        <v>14</v>
      </c>
      <c r="F8" s="38"/>
      <c r="G8" s="38"/>
      <c r="I8" s="9"/>
      <c r="J8" s="9"/>
      <c r="K8" s="9"/>
      <c r="L8" s="9"/>
      <c r="M8" s="9"/>
      <c r="N8" s="9"/>
      <c r="O8" s="9"/>
      <c r="P8" s="9"/>
      <c r="Q8" s="9"/>
      <c r="R8" s="9"/>
      <c r="S8" s="9"/>
      <c r="T8" s="9"/>
      <c r="U8" s="9"/>
      <c r="V8" s="9"/>
      <c r="W8" s="9"/>
      <c r="X8" s="9"/>
      <c r="Y8" s="9"/>
      <c r="Z8" s="9"/>
    </row>
    <row r="9" spans="1:32">
      <c r="A9" s="2">
        <v>42185</v>
      </c>
      <c r="B9" s="51">
        <v>12.548275070833231</v>
      </c>
      <c r="C9" s="51">
        <v>6.8189467200000005</v>
      </c>
      <c r="D9" s="51">
        <v>12</v>
      </c>
      <c r="F9" s="38"/>
      <c r="G9" s="38"/>
      <c r="H9" s="30"/>
      <c r="J9" s="28"/>
    </row>
    <row r="10" spans="1:32">
      <c r="A10" s="2">
        <v>42277</v>
      </c>
      <c r="B10" s="51">
        <v>11.924685624022493</v>
      </c>
      <c r="C10" s="51">
        <v>6.3851123899999997</v>
      </c>
      <c r="D10" s="51">
        <v>11</v>
      </c>
      <c r="F10" s="38"/>
      <c r="G10" s="38"/>
      <c r="H10" s="30"/>
      <c r="J10" s="28"/>
    </row>
    <row r="11" spans="1:32">
      <c r="A11" s="2">
        <v>42369</v>
      </c>
      <c r="B11" s="51">
        <v>12.069096329156826</v>
      </c>
      <c r="C11" s="51">
        <v>4.45909815</v>
      </c>
      <c r="D11" s="51">
        <v>8</v>
      </c>
      <c r="F11" s="38"/>
      <c r="G11" s="38"/>
      <c r="H11" s="30"/>
      <c r="J11" s="28"/>
    </row>
    <row r="12" spans="1:32">
      <c r="A12" s="2">
        <v>42460</v>
      </c>
      <c r="B12" s="51">
        <v>9.4468740551532449</v>
      </c>
      <c r="C12" s="51">
        <v>5.6488580599999993</v>
      </c>
      <c r="D12" s="51">
        <v>11</v>
      </c>
      <c r="F12" s="38"/>
      <c r="G12" s="38"/>
      <c r="H12" s="30"/>
      <c r="I12" s="26"/>
      <c r="J12" s="28"/>
      <c r="K12" s="26"/>
      <c r="L12" s="26"/>
      <c r="M12" s="26"/>
      <c r="N12" s="26"/>
      <c r="O12" s="26"/>
      <c r="P12" s="26"/>
      <c r="Q12" s="26"/>
      <c r="R12" s="26"/>
      <c r="S12" s="26"/>
      <c r="T12" s="26"/>
      <c r="U12" s="26"/>
      <c r="V12" s="26"/>
      <c r="W12" s="26"/>
      <c r="X12" s="26"/>
      <c r="Y12" s="26"/>
      <c r="Z12" s="26"/>
      <c r="AA12" s="26"/>
      <c r="AB12" s="26"/>
      <c r="AC12" s="26"/>
      <c r="AD12" s="26"/>
      <c r="AE12" s="26"/>
      <c r="AF12" s="26"/>
    </row>
    <row r="13" spans="1:32">
      <c r="A13" s="2">
        <v>42551</v>
      </c>
      <c r="B13" s="51">
        <v>14.027418654672921</v>
      </c>
      <c r="C13" s="51">
        <v>5.7172792100000001</v>
      </c>
      <c r="D13" s="51">
        <v>12</v>
      </c>
      <c r="F13" s="38"/>
      <c r="G13" s="38"/>
      <c r="H13" s="30"/>
      <c r="J13" s="28"/>
    </row>
    <row r="14" spans="1:32">
      <c r="A14" s="2">
        <v>42643</v>
      </c>
      <c r="B14" s="51">
        <v>13.714993839414369</v>
      </c>
      <c r="C14" s="51">
        <v>5.3951556499999995</v>
      </c>
      <c r="D14" s="51">
        <v>11</v>
      </c>
      <c r="F14" s="38"/>
      <c r="G14" s="38"/>
      <c r="H14" s="30"/>
      <c r="J14" s="28"/>
    </row>
    <row r="15" spans="1:32">
      <c r="A15" s="2">
        <v>42735</v>
      </c>
      <c r="B15" s="51">
        <v>13.198175072940781</v>
      </c>
      <c r="C15" s="51">
        <v>3.2541714899999996</v>
      </c>
      <c r="D15" s="51">
        <v>13</v>
      </c>
      <c r="F15" s="38"/>
      <c r="G15" s="38"/>
      <c r="H15" s="30"/>
      <c r="J15" s="28"/>
    </row>
    <row r="16" spans="1:32">
      <c r="A16" s="2">
        <v>42825</v>
      </c>
      <c r="B16" s="51">
        <v>13.822929909482326</v>
      </c>
      <c r="C16" s="51">
        <v>7.3090799799999999</v>
      </c>
      <c r="D16" s="51">
        <v>11</v>
      </c>
      <c r="F16" s="38"/>
      <c r="G16" s="38"/>
      <c r="H16" s="30"/>
      <c r="J16" s="28"/>
    </row>
    <row r="17" spans="1:17">
      <c r="A17" s="2">
        <v>42916</v>
      </c>
      <c r="B17" s="51">
        <v>13.343879853468071</v>
      </c>
      <c r="C17" s="51">
        <v>7.1011688200000007</v>
      </c>
      <c r="D17" s="51">
        <v>10</v>
      </c>
      <c r="F17" s="38"/>
      <c r="G17" s="38"/>
      <c r="H17" s="30"/>
      <c r="J17" s="28"/>
    </row>
    <row r="18" spans="1:17">
      <c r="A18" s="2">
        <v>43008</v>
      </c>
      <c r="B18" s="51">
        <v>12.808313018874399</v>
      </c>
      <c r="C18" s="51">
        <v>7.1900500100000002</v>
      </c>
      <c r="D18" s="51">
        <v>11</v>
      </c>
      <c r="F18" s="38"/>
      <c r="G18" s="38"/>
      <c r="H18" s="30"/>
      <c r="J18" s="28"/>
    </row>
    <row r="19" spans="1:17">
      <c r="A19" s="2">
        <v>43100</v>
      </c>
      <c r="B19" s="51">
        <v>12.240999594150598</v>
      </c>
      <c r="C19" s="51">
        <v>6.0447554800000001</v>
      </c>
      <c r="D19" s="51">
        <v>11</v>
      </c>
      <c r="F19" s="38"/>
      <c r="G19" s="38"/>
      <c r="H19" s="30"/>
      <c r="J19" s="28"/>
    </row>
    <row r="20" spans="1:17">
      <c r="A20" s="2">
        <v>43190</v>
      </c>
      <c r="B20" s="51">
        <v>13.260471170553579</v>
      </c>
      <c r="C20" s="51">
        <v>6.7542423899999999</v>
      </c>
      <c r="D20" s="51">
        <v>11</v>
      </c>
      <c r="F20" s="38"/>
      <c r="G20" s="38"/>
      <c r="H20" s="30"/>
      <c r="J20" s="28"/>
    </row>
    <row r="21" spans="1:17">
      <c r="A21" s="2">
        <v>43281</v>
      </c>
      <c r="B21" s="51">
        <v>16.233878293979885</v>
      </c>
      <c r="C21" s="51">
        <v>7.2187907199999994</v>
      </c>
      <c r="D21" s="51">
        <v>12</v>
      </c>
      <c r="F21" s="38"/>
      <c r="G21" s="38"/>
      <c r="H21" s="30"/>
      <c r="J21" s="28"/>
    </row>
    <row r="22" spans="1:17">
      <c r="A22" s="2">
        <v>43373</v>
      </c>
      <c r="B22" s="51">
        <v>14.874300329813634</v>
      </c>
      <c r="C22" s="51">
        <v>7.19970189</v>
      </c>
      <c r="D22" s="51">
        <v>8</v>
      </c>
      <c r="F22" s="38"/>
      <c r="G22" s="38"/>
      <c r="H22" s="30"/>
      <c r="J22" s="28"/>
    </row>
    <row r="23" spans="1:17">
      <c r="A23" s="2">
        <v>43465</v>
      </c>
      <c r="B23" s="51">
        <v>14.128136566179281</v>
      </c>
      <c r="C23" s="51">
        <v>6.5148027499999994</v>
      </c>
      <c r="D23" s="51">
        <v>8</v>
      </c>
      <c r="F23" s="38"/>
      <c r="G23" s="38"/>
      <c r="H23" s="30"/>
      <c r="J23" s="28"/>
    </row>
    <row r="24" spans="1:17">
      <c r="A24" s="2">
        <v>43555</v>
      </c>
      <c r="B24" s="51">
        <v>13.906263021923293</v>
      </c>
      <c r="C24" s="51">
        <v>6.7782184300000008</v>
      </c>
      <c r="D24" s="51">
        <v>8</v>
      </c>
      <c r="F24" s="38"/>
      <c r="G24" s="38"/>
      <c r="H24" s="30"/>
      <c r="J24" s="28"/>
    </row>
    <row r="25" spans="1:17">
      <c r="A25" s="2">
        <v>43646</v>
      </c>
      <c r="B25" s="51">
        <v>13.775045175104461</v>
      </c>
      <c r="C25" s="51">
        <v>7.0172553999999998</v>
      </c>
      <c r="D25" s="51">
        <v>10</v>
      </c>
      <c r="F25" s="38"/>
      <c r="G25" s="38"/>
      <c r="H25" s="30"/>
      <c r="J25" s="28"/>
    </row>
    <row r="26" spans="1:17">
      <c r="A26" s="2">
        <v>43738</v>
      </c>
      <c r="B26" s="51">
        <v>12.816345762268245</v>
      </c>
      <c r="C26" s="51">
        <v>6.56424261</v>
      </c>
      <c r="D26" s="51">
        <v>3</v>
      </c>
      <c r="F26" s="38"/>
      <c r="G26" s="38"/>
      <c r="H26" s="30"/>
      <c r="J26" s="28"/>
      <c r="L26" s="30"/>
      <c r="M26" s="30"/>
      <c r="P26" s="30"/>
      <c r="Q26" s="30"/>
    </row>
    <row r="27" spans="1:17">
      <c r="A27" s="2">
        <v>43830</v>
      </c>
      <c r="B27" s="51">
        <v>12.647188076249845</v>
      </c>
      <c r="C27" s="51">
        <v>5.7348009300000005</v>
      </c>
      <c r="D27" s="51">
        <v>11</v>
      </c>
      <c r="F27" s="38"/>
      <c r="G27" s="38"/>
      <c r="H27" s="30"/>
      <c r="J27" s="28"/>
    </row>
    <row r="28" spans="1:17">
      <c r="A28" s="2">
        <v>43921</v>
      </c>
      <c r="B28" s="51">
        <v>4.0076446726669737</v>
      </c>
      <c r="C28" s="51">
        <v>1.29145862</v>
      </c>
      <c r="D28" s="51">
        <v>3</v>
      </c>
      <c r="F28" s="38"/>
      <c r="G28" s="38"/>
      <c r="H28" s="30"/>
      <c r="J28" s="28"/>
      <c r="K28" s="30"/>
      <c r="O28" s="30"/>
    </row>
    <row r="29" spans="1:17">
      <c r="A29" s="2">
        <v>44012</v>
      </c>
      <c r="B29" s="51">
        <v>6.8391181457968697</v>
      </c>
      <c r="C29" s="51">
        <v>0.49300984000000003</v>
      </c>
      <c r="D29" s="51">
        <v>5</v>
      </c>
      <c r="F29" s="38"/>
      <c r="G29" s="38"/>
      <c r="H29" s="30"/>
      <c r="J29" s="28"/>
      <c r="K29" s="30"/>
      <c r="O29" s="30"/>
    </row>
    <row r="30" spans="1:17">
      <c r="A30" s="2">
        <v>44104</v>
      </c>
      <c r="B30" s="51">
        <v>8.0601599814651586</v>
      </c>
      <c r="C30" s="51">
        <v>2.4850032300000002</v>
      </c>
      <c r="D30" s="51">
        <v>8</v>
      </c>
      <c r="F30" s="38"/>
      <c r="G30" s="38"/>
      <c r="H30" s="30"/>
      <c r="J30" s="28"/>
      <c r="K30" s="30"/>
      <c r="O30" s="30"/>
    </row>
    <row r="31" spans="1:17">
      <c r="A31" s="2">
        <v>44196</v>
      </c>
      <c r="B31" s="51">
        <v>8.9392679973202398</v>
      </c>
      <c r="C31" s="51">
        <v>1.94428</v>
      </c>
      <c r="D31" s="51">
        <v>7</v>
      </c>
      <c r="F31" s="38"/>
      <c r="G31" s="38"/>
      <c r="H31" s="30"/>
      <c r="J31" s="28"/>
    </row>
    <row r="32" spans="1:17">
      <c r="A32" s="2">
        <v>44286</v>
      </c>
      <c r="B32" s="51">
        <v>11.831397080913501</v>
      </c>
      <c r="C32" s="51">
        <v>7.6531660599999993</v>
      </c>
      <c r="D32" s="51">
        <v>9</v>
      </c>
      <c r="F32" s="38"/>
      <c r="G32" s="38"/>
      <c r="H32" s="30"/>
      <c r="J32" s="28"/>
    </row>
    <row r="33" spans="1:10">
      <c r="A33" s="2">
        <v>44377</v>
      </c>
      <c r="B33" s="51">
        <v>12.393294025191484</v>
      </c>
      <c r="C33" s="51">
        <v>7.3902340200000003</v>
      </c>
      <c r="D33" s="51">
        <v>10</v>
      </c>
      <c r="F33" s="38"/>
      <c r="G33" s="38"/>
      <c r="H33" s="30"/>
      <c r="J33" s="28"/>
    </row>
    <row r="34" spans="1:10">
      <c r="A34" s="2">
        <v>44469</v>
      </c>
      <c r="B34" s="51">
        <v>12.461212306652516</v>
      </c>
      <c r="C34" s="51">
        <v>7.7096957699999997</v>
      </c>
      <c r="D34" s="51">
        <v>10</v>
      </c>
      <c r="F34" s="38"/>
      <c r="G34" s="38"/>
      <c r="H34" s="30"/>
      <c r="J34" s="28"/>
    </row>
    <row r="35" spans="1:10">
      <c r="A35" s="2">
        <v>44561</v>
      </c>
      <c r="B35" s="51">
        <v>12.46622439018736</v>
      </c>
      <c r="C35" s="51">
        <v>7.3045296300000011</v>
      </c>
      <c r="D35" s="51">
        <v>10</v>
      </c>
      <c r="F35" s="38"/>
      <c r="G35" s="38"/>
      <c r="H35" s="30"/>
      <c r="J35" s="28"/>
    </row>
    <row r="36" spans="1:10">
      <c r="A36" s="2">
        <v>44651</v>
      </c>
      <c r="B36" s="51">
        <v>12.555298794229611</v>
      </c>
      <c r="C36" s="51">
        <v>6.65094881</v>
      </c>
      <c r="D36" s="51">
        <v>6.3419509759999997</v>
      </c>
      <c r="F36" s="38"/>
      <c r="G36" s="38"/>
      <c r="H36" s="30"/>
      <c r="J36" s="28"/>
    </row>
    <row r="37" spans="1:10">
      <c r="A37" s="2">
        <v>44742</v>
      </c>
      <c r="B37" s="51">
        <v>11.58333979719426</v>
      </c>
      <c r="C37" s="51">
        <v>7.8921950000000001</v>
      </c>
      <c r="D37" s="51">
        <v>10</v>
      </c>
      <c r="F37" s="38"/>
      <c r="G37" s="38"/>
      <c r="H37" s="30"/>
      <c r="J37" s="28"/>
    </row>
    <row r="38" spans="1:10">
      <c r="A38" s="62">
        <v>44834</v>
      </c>
      <c r="B38" s="51">
        <v>12.063492773689029</v>
      </c>
      <c r="C38" s="51">
        <v>7.7241876000000005</v>
      </c>
      <c r="D38" s="112">
        <v>-4.5119431270854129</v>
      </c>
      <c r="F38" s="38"/>
      <c r="G38" s="38"/>
    </row>
    <row r="39" spans="1:10">
      <c r="A39" s="62">
        <v>44926</v>
      </c>
      <c r="B39" s="51">
        <v>12.503172497509912</v>
      </c>
      <c r="D39" s="112">
        <v>14.182456446483407</v>
      </c>
      <c r="F39" s="109"/>
      <c r="G39" s="38"/>
    </row>
    <row r="40" spans="1:10">
      <c r="B40" s="29"/>
    </row>
    <row r="41" spans="1:10">
      <c r="B41" s="2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90791-F6A7-4850-90FD-68CA37F0E29B}">
  <dimension ref="A1:H39"/>
  <sheetViews>
    <sheetView workbookViewId="0"/>
  </sheetViews>
  <sheetFormatPr defaultRowHeight="15"/>
  <cols>
    <col min="2" max="3" width="20.5703125" customWidth="1"/>
    <col min="4" max="4" width="15.5703125" customWidth="1"/>
  </cols>
  <sheetData>
    <row r="1" spans="1:8">
      <c r="A1" s="61" t="s">
        <v>0</v>
      </c>
      <c r="B1" s="113" t="s">
        <v>120</v>
      </c>
      <c r="C1" s="113"/>
      <c r="D1" s="113"/>
    </row>
    <row r="2" spans="1:8">
      <c r="A2" s="61" t="s">
        <v>1</v>
      </c>
      <c r="B2" s="113" t="s">
        <v>4</v>
      </c>
      <c r="C2" s="113"/>
      <c r="D2" s="113"/>
    </row>
    <row r="3" spans="1:8">
      <c r="A3" s="61" t="s">
        <v>2</v>
      </c>
      <c r="B3" s="113" t="s">
        <v>63</v>
      </c>
      <c r="C3" s="113"/>
      <c r="D3" s="113"/>
    </row>
    <row r="4" spans="1:8">
      <c r="A4" s="61" t="s">
        <v>3</v>
      </c>
      <c r="B4" s="113" t="s">
        <v>121</v>
      </c>
      <c r="C4" s="113"/>
      <c r="D4" s="113"/>
    </row>
    <row r="5" spans="1:8">
      <c r="A5" s="113"/>
      <c r="B5" s="113"/>
      <c r="C5" s="113"/>
      <c r="D5" s="113"/>
    </row>
    <row r="6" spans="1:8">
      <c r="A6" s="113"/>
      <c r="B6" s="113"/>
      <c r="C6" s="113"/>
      <c r="D6" s="113"/>
    </row>
    <row r="7" spans="1:8">
      <c r="A7" s="63"/>
      <c r="B7" s="64" t="s">
        <v>5</v>
      </c>
      <c r="C7" s="64" t="s">
        <v>7</v>
      </c>
    </row>
    <row r="8" spans="1:8">
      <c r="A8" s="62">
        <v>42094</v>
      </c>
      <c r="B8" s="20">
        <v>0.65396859525633366</v>
      </c>
      <c r="C8" s="20"/>
      <c r="G8" s="114"/>
      <c r="H8" s="114"/>
    </row>
    <row r="9" spans="1:8">
      <c r="A9" s="62">
        <v>42185</v>
      </c>
      <c r="B9" s="20">
        <v>0.63025179765683914</v>
      </c>
      <c r="C9" s="75">
        <v>0.40832499999999999</v>
      </c>
      <c r="F9" s="114"/>
      <c r="G9" s="114"/>
      <c r="H9" s="114"/>
    </row>
    <row r="10" spans="1:8">
      <c r="A10" s="62">
        <v>42277</v>
      </c>
      <c r="B10" s="20">
        <v>0.6067040687937193</v>
      </c>
      <c r="C10" s="75">
        <v>0.38393657000000003</v>
      </c>
      <c r="F10" s="114"/>
      <c r="G10" s="114"/>
      <c r="H10" s="114"/>
    </row>
    <row r="11" spans="1:8">
      <c r="A11" s="62">
        <v>42369</v>
      </c>
      <c r="B11" s="20">
        <v>0.66080114399131862</v>
      </c>
      <c r="C11" s="75">
        <v>0.27527974999999999</v>
      </c>
      <c r="F11" s="114"/>
      <c r="G11" s="114"/>
      <c r="H11" s="114"/>
    </row>
    <row r="12" spans="1:8">
      <c r="A12" s="62">
        <v>42460</v>
      </c>
      <c r="B12" s="20">
        <v>0.52137363564212003</v>
      </c>
      <c r="C12" s="75">
        <v>0.35721696999999997</v>
      </c>
      <c r="F12" s="114"/>
      <c r="G12" s="114"/>
      <c r="H12" s="114"/>
    </row>
    <row r="13" spans="1:8">
      <c r="A13" s="62">
        <v>42551</v>
      </c>
      <c r="B13" s="20">
        <v>0.77177283940768537</v>
      </c>
      <c r="C13" s="75">
        <v>0.35839628000000001</v>
      </c>
      <c r="F13" s="114"/>
      <c r="G13" s="114"/>
      <c r="H13" s="114"/>
    </row>
    <row r="14" spans="1:8">
      <c r="A14" s="62">
        <v>42643</v>
      </c>
      <c r="B14" s="20">
        <v>0.77050544749316996</v>
      </c>
      <c r="C14" s="75">
        <v>0.34438551000000001</v>
      </c>
      <c r="F14" s="114"/>
      <c r="G14" s="114"/>
      <c r="H14" s="114"/>
    </row>
    <row r="15" spans="1:8">
      <c r="A15" s="62">
        <v>42735</v>
      </c>
      <c r="B15" s="20">
        <v>0.79848373256341565</v>
      </c>
      <c r="C15" s="75">
        <v>0.21097115</v>
      </c>
      <c r="F15" s="114"/>
      <c r="G15" s="114"/>
      <c r="H15" s="114"/>
    </row>
    <row r="16" spans="1:8">
      <c r="A16" s="62">
        <v>42825</v>
      </c>
      <c r="B16" s="20">
        <v>0.77072744902040247</v>
      </c>
      <c r="C16" s="75">
        <v>0.47937661999999998</v>
      </c>
      <c r="F16" s="114"/>
      <c r="G16" s="114"/>
      <c r="H16" s="114"/>
    </row>
    <row r="17" spans="1:8">
      <c r="A17" s="62">
        <v>42916</v>
      </c>
      <c r="B17" s="20">
        <v>0.76446420197505394</v>
      </c>
      <c r="C17" s="75">
        <v>0.46377635</v>
      </c>
      <c r="F17" s="114"/>
      <c r="G17" s="114"/>
      <c r="H17" s="114"/>
    </row>
    <row r="18" spans="1:8">
      <c r="A18" s="62">
        <v>43008</v>
      </c>
      <c r="B18" s="20">
        <v>0.73474845431098312</v>
      </c>
      <c r="C18" s="75">
        <v>0.47325222000000006</v>
      </c>
      <c r="F18" s="114"/>
      <c r="G18" s="114"/>
      <c r="H18" s="114"/>
    </row>
    <row r="19" spans="1:8">
      <c r="A19" s="62">
        <v>43100</v>
      </c>
      <c r="B19" s="20">
        <v>0.75448033542346093</v>
      </c>
      <c r="C19" s="75">
        <v>0.40385044999999997</v>
      </c>
      <c r="F19" s="114"/>
      <c r="G19" s="114"/>
      <c r="H19" s="114"/>
    </row>
    <row r="20" spans="1:8">
      <c r="A20" s="62">
        <v>43190</v>
      </c>
      <c r="B20" s="20">
        <v>0.7491514738152284</v>
      </c>
      <c r="C20" s="75">
        <v>0.45526081999999995</v>
      </c>
      <c r="F20" s="114"/>
      <c r="G20" s="114"/>
      <c r="H20" s="114"/>
    </row>
    <row r="21" spans="1:8">
      <c r="A21" s="62">
        <v>43281</v>
      </c>
      <c r="B21" s="20">
        <v>0.9140335694815368</v>
      </c>
      <c r="C21" s="75">
        <v>0.48283876999999997</v>
      </c>
      <c r="F21" s="114"/>
      <c r="G21" s="114"/>
      <c r="H21" s="114"/>
    </row>
    <row r="22" spans="1:8">
      <c r="A22" s="62">
        <v>43373</v>
      </c>
      <c r="B22" s="20">
        <v>0.86836789256135483</v>
      </c>
      <c r="C22" s="75">
        <v>0.48775278</v>
      </c>
      <c r="F22" s="114"/>
      <c r="G22" s="114"/>
      <c r="H22" s="114"/>
    </row>
    <row r="23" spans="1:8">
      <c r="A23" s="62">
        <v>43465</v>
      </c>
      <c r="B23" s="20">
        <v>0.8603961800752421</v>
      </c>
      <c r="C23" s="75">
        <v>0.44453497999999997</v>
      </c>
      <c r="F23" s="114"/>
      <c r="G23" s="114"/>
      <c r="H23" s="114"/>
    </row>
    <row r="24" spans="1:8">
      <c r="A24" s="62">
        <v>43555</v>
      </c>
      <c r="B24" s="20">
        <v>0.77189115464886016</v>
      </c>
      <c r="C24" s="75">
        <v>0.45209355000000001</v>
      </c>
      <c r="F24" s="114"/>
      <c r="G24" s="114"/>
      <c r="H24" s="114"/>
    </row>
    <row r="25" spans="1:8">
      <c r="A25" s="62">
        <v>43646</v>
      </c>
      <c r="B25" s="20">
        <v>0.78195656058342777</v>
      </c>
      <c r="C25" s="75">
        <v>0.46618804999999996</v>
      </c>
      <c r="F25" s="114"/>
      <c r="G25" s="114"/>
      <c r="H25" s="114"/>
    </row>
    <row r="26" spans="1:8">
      <c r="A26" s="62">
        <v>43738</v>
      </c>
      <c r="B26" s="20">
        <v>0.72888143145093653</v>
      </c>
      <c r="C26" s="75">
        <v>0.43092458</v>
      </c>
      <c r="F26" s="114"/>
      <c r="G26" s="114"/>
      <c r="H26" s="114"/>
    </row>
    <row r="27" spans="1:8">
      <c r="A27" s="62">
        <v>43830</v>
      </c>
      <c r="B27" s="20">
        <v>0.75593908732446957</v>
      </c>
      <c r="C27" s="75">
        <v>0.38832080000000002</v>
      </c>
      <c r="F27" s="114"/>
      <c r="G27" s="114"/>
      <c r="H27" s="114"/>
    </row>
    <row r="28" spans="1:8">
      <c r="A28" s="62">
        <v>43921</v>
      </c>
      <c r="B28" s="20">
        <v>0.22201213712478143</v>
      </c>
      <c r="C28" s="75">
        <v>8.4962300000000004E-2</v>
      </c>
      <c r="F28" s="114"/>
      <c r="G28" s="114"/>
      <c r="H28" s="114"/>
    </row>
    <row r="29" spans="1:8">
      <c r="A29" s="62">
        <v>44012</v>
      </c>
      <c r="B29" s="20">
        <v>0.38424215108746801</v>
      </c>
      <c r="C29" s="75">
        <v>3.2104300000000002E-2</v>
      </c>
      <c r="F29" s="114"/>
      <c r="G29" s="114"/>
      <c r="H29" s="114"/>
    </row>
    <row r="30" spans="1:8">
      <c r="A30" s="62">
        <v>44104</v>
      </c>
      <c r="B30" s="20">
        <v>0.46989771250495871</v>
      </c>
      <c r="C30" s="75">
        <v>0.16243850000000001</v>
      </c>
      <c r="F30" s="114"/>
      <c r="G30" s="114"/>
      <c r="H30" s="114"/>
    </row>
    <row r="31" spans="1:8">
      <c r="A31" s="62">
        <v>44196</v>
      </c>
      <c r="B31" s="20">
        <v>0.54697651078727072</v>
      </c>
      <c r="C31" s="75">
        <v>0.1284545</v>
      </c>
      <c r="F31" s="114"/>
      <c r="G31" s="114"/>
      <c r="H31" s="114"/>
    </row>
    <row r="32" spans="1:8">
      <c r="A32" s="62">
        <v>44286</v>
      </c>
      <c r="B32" s="20">
        <v>0.70239431882673464</v>
      </c>
      <c r="C32" s="75">
        <v>0.48423739999999998</v>
      </c>
      <c r="F32" s="114"/>
      <c r="G32" s="114"/>
      <c r="H32" s="114"/>
    </row>
    <row r="33" spans="1:8">
      <c r="A33" s="62">
        <v>44377</v>
      </c>
      <c r="B33" s="20">
        <v>0.7495125187892957</v>
      </c>
      <c r="C33" s="75">
        <v>0.46691559999999999</v>
      </c>
      <c r="F33" s="114"/>
      <c r="G33" s="114"/>
      <c r="H33" s="114"/>
    </row>
    <row r="34" spans="1:8">
      <c r="A34" s="62">
        <v>44469</v>
      </c>
      <c r="B34" s="20">
        <v>0.75496418384905872</v>
      </c>
      <c r="C34" s="75">
        <v>0.48677369999999998</v>
      </c>
      <c r="F34" s="114"/>
      <c r="G34" s="114"/>
      <c r="H34" s="114"/>
    </row>
    <row r="35" spans="1:8">
      <c r="A35" s="62">
        <v>44561</v>
      </c>
      <c r="B35" s="20">
        <v>0.78873600062579141</v>
      </c>
      <c r="C35" s="75">
        <v>0.46636420000000001</v>
      </c>
      <c r="F35" s="114"/>
      <c r="G35" s="114"/>
      <c r="H35" s="114"/>
    </row>
    <row r="36" spans="1:8">
      <c r="A36" s="62">
        <v>44651</v>
      </c>
      <c r="B36" s="20">
        <v>0.75168071100652178</v>
      </c>
      <c r="C36" s="75">
        <v>0.41594999999999999</v>
      </c>
      <c r="F36" s="114"/>
      <c r="G36" s="114"/>
      <c r="H36" s="114"/>
    </row>
    <row r="37" spans="1:8">
      <c r="A37" s="62">
        <v>44742</v>
      </c>
      <c r="B37" s="20">
        <v>0.6836167894991555</v>
      </c>
      <c r="C37" s="75">
        <v>0.4927821</v>
      </c>
      <c r="F37" s="114"/>
      <c r="G37" s="114"/>
      <c r="H37" s="114"/>
    </row>
    <row r="38" spans="1:8">
      <c r="A38" s="62">
        <v>44834</v>
      </c>
      <c r="B38" s="20">
        <v>0.71301008946442301</v>
      </c>
      <c r="C38" s="75">
        <v>0.47644330000000001</v>
      </c>
      <c r="F38" s="114"/>
      <c r="G38" s="114"/>
      <c r="H38" s="114"/>
    </row>
    <row r="39" spans="1:8">
      <c r="A39" s="62">
        <v>44926</v>
      </c>
      <c r="B39" s="20">
        <v>0.80197829162016709</v>
      </c>
      <c r="C39" s="20"/>
      <c r="F39" s="114"/>
      <c r="G39" s="114"/>
      <c r="H39" s="11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6AC-1950-4901-9F30-66FF58123D75}">
  <dimension ref="A1:H39"/>
  <sheetViews>
    <sheetView workbookViewId="0"/>
  </sheetViews>
  <sheetFormatPr defaultRowHeight="15"/>
  <cols>
    <col min="3" max="3" width="9.140625" customWidth="1"/>
  </cols>
  <sheetData>
    <row r="1" spans="1:8">
      <c r="A1" s="43" t="s">
        <v>0</v>
      </c>
      <c r="B1" s="42" t="s">
        <v>122</v>
      </c>
      <c r="C1" s="42"/>
      <c r="D1" s="42"/>
      <c r="E1" s="42"/>
      <c r="F1" s="42"/>
      <c r="G1" s="42"/>
      <c r="H1" s="42"/>
    </row>
    <row r="2" spans="1:8">
      <c r="A2" s="43" t="s">
        <v>1</v>
      </c>
      <c r="B2" s="42" t="s">
        <v>4</v>
      </c>
      <c r="C2" s="42"/>
      <c r="D2" s="42"/>
      <c r="E2" s="42"/>
      <c r="F2" s="42"/>
      <c r="G2" s="42"/>
      <c r="H2" s="42"/>
    </row>
    <row r="3" spans="1:8">
      <c r="A3" s="43" t="s">
        <v>2</v>
      </c>
      <c r="B3" s="42" t="s">
        <v>53</v>
      </c>
      <c r="C3" s="42"/>
      <c r="D3" s="42"/>
      <c r="E3" s="42"/>
      <c r="F3" s="42"/>
      <c r="G3" s="42"/>
      <c r="H3" s="42"/>
    </row>
    <row r="4" spans="1:8">
      <c r="A4" s="43" t="s">
        <v>3</v>
      </c>
      <c r="B4" s="42" t="s">
        <v>123</v>
      </c>
      <c r="C4" s="42"/>
      <c r="D4" s="42"/>
      <c r="E4" s="42"/>
      <c r="F4" s="42"/>
      <c r="G4" s="42"/>
      <c r="H4" s="42"/>
    </row>
    <row r="7" spans="1:8">
      <c r="A7" s="45"/>
      <c r="B7" s="46" t="s">
        <v>5</v>
      </c>
      <c r="C7" s="46" t="s">
        <v>6</v>
      </c>
      <c r="D7" s="46" t="s">
        <v>7</v>
      </c>
      <c r="E7" s="47" t="s">
        <v>67</v>
      </c>
      <c r="F7" s="42"/>
      <c r="G7" s="42"/>
      <c r="H7" s="42"/>
    </row>
    <row r="8" spans="1:8">
      <c r="A8" s="44">
        <v>42094</v>
      </c>
      <c r="B8" s="85">
        <v>45.989376619000907</v>
      </c>
      <c r="C8" s="48">
        <v>43.194940253387834</v>
      </c>
      <c r="D8" s="48">
        <v>60.927604970000004</v>
      </c>
      <c r="E8" s="87">
        <v>45.989376619000907</v>
      </c>
      <c r="F8" s="42"/>
      <c r="G8" s="42"/>
      <c r="H8" s="48"/>
    </row>
    <row r="9" spans="1:8">
      <c r="A9" s="44">
        <v>42185</v>
      </c>
      <c r="B9" s="85">
        <v>46.787152871363915</v>
      </c>
      <c r="C9" s="48">
        <v>47.91811605005114</v>
      </c>
      <c r="D9" s="48">
        <v>59.311574159999999</v>
      </c>
      <c r="E9" s="87">
        <v>46.388264745182411</v>
      </c>
      <c r="F9" s="42"/>
      <c r="G9" s="42"/>
      <c r="H9" s="48"/>
    </row>
    <row r="10" spans="1:8">
      <c r="A10" s="44">
        <v>42277</v>
      </c>
      <c r="B10" s="85">
        <v>46.984878419919887</v>
      </c>
      <c r="C10" s="48">
        <v>49.292463467407842</v>
      </c>
      <c r="D10" s="48">
        <v>59.938106840000003</v>
      </c>
      <c r="E10" s="87">
        <v>46.587135970094899</v>
      </c>
      <c r="F10" s="42"/>
      <c r="G10" s="42"/>
      <c r="H10" s="48"/>
    </row>
    <row r="11" spans="1:8">
      <c r="A11" s="44">
        <v>42369</v>
      </c>
      <c r="B11" s="85">
        <v>46.890718675318702</v>
      </c>
      <c r="C11" s="48">
        <v>50.604610973742197</v>
      </c>
      <c r="D11" s="48">
        <v>62.805818199999997</v>
      </c>
      <c r="E11" s="87">
        <v>46.663031646400853</v>
      </c>
      <c r="F11" s="42"/>
      <c r="G11" s="42"/>
      <c r="H11" s="48"/>
    </row>
    <row r="12" spans="1:8">
      <c r="A12" s="44">
        <v>42460</v>
      </c>
      <c r="B12" s="85">
        <v>51.136536691307036</v>
      </c>
      <c r="C12" s="48">
        <v>49.176589012116779</v>
      </c>
      <c r="D12" s="48">
        <v>65.996790860000004</v>
      </c>
      <c r="E12" s="87">
        <v>47.94982166447739</v>
      </c>
      <c r="F12" s="42"/>
      <c r="G12" s="42"/>
      <c r="H12" s="48"/>
    </row>
    <row r="13" spans="1:8">
      <c r="A13" s="44">
        <v>42551</v>
      </c>
      <c r="B13" s="85">
        <v>46.394729911209751</v>
      </c>
      <c r="C13" s="48">
        <v>49.801271567094417</v>
      </c>
      <c r="D13" s="48">
        <v>62.684163739999995</v>
      </c>
      <c r="E13" s="87">
        <v>47.851715924438849</v>
      </c>
      <c r="F13" s="42"/>
      <c r="G13" s="42"/>
      <c r="H13" s="48"/>
    </row>
    <row r="14" spans="1:8">
      <c r="A14" s="44">
        <v>42643</v>
      </c>
      <c r="B14" s="85">
        <v>45.572330827631426</v>
      </c>
      <c r="C14" s="48">
        <v>47.152817980411236</v>
      </c>
      <c r="D14" s="48">
        <v>63.026307329999995</v>
      </c>
      <c r="E14" s="87">
        <v>47.498579026366727</v>
      </c>
      <c r="F14" s="42"/>
      <c r="G14" s="42"/>
      <c r="H14" s="48"/>
    </row>
    <row r="15" spans="1:8">
      <c r="A15" s="44">
        <v>42735</v>
      </c>
      <c r="B15" s="85">
        <v>45.478485527524036</v>
      </c>
      <c r="C15" s="48">
        <v>49.075049295785725</v>
      </c>
      <c r="D15" s="48">
        <v>65.706389669999993</v>
      </c>
      <c r="E15" s="87">
        <v>47.14552073941806</v>
      </c>
      <c r="F15" s="42"/>
      <c r="G15" s="42"/>
      <c r="H15" s="48"/>
    </row>
    <row r="16" spans="1:8">
      <c r="A16" s="44">
        <v>42825</v>
      </c>
      <c r="B16" s="85">
        <v>44.809192675118844</v>
      </c>
      <c r="C16" s="48">
        <v>48.159234478650838</v>
      </c>
      <c r="D16" s="48">
        <v>63.895539496289288</v>
      </c>
      <c r="E16" s="87">
        <v>45.563684735371019</v>
      </c>
      <c r="F16" s="42"/>
      <c r="G16" s="42"/>
      <c r="H16" s="48"/>
    </row>
    <row r="17" spans="1:8">
      <c r="A17" s="44">
        <v>42916</v>
      </c>
      <c r="B17" s="85">
        <v>44.86919461822437</v>
      </c>
      <c r="C17" s="48">
        <v>50.670916256536742</v>
      </c>
      <c r="D17" s="48">
        <v>61.555518731322721</v>
      </c>
      <c r="E17" s="87">
        <v>45.182300912124674</v>
      </c>
      <c r="F17" s="42"/>
      <c r="G17" s="42"/>
      <c r="H17" s="48"/>
    </row>
    <row r="18" spans="1:8">
      <c r="A18" s="44">
        <v>43008</v>
      </c>
      <c r="B18" s="85">
        <v>44.365482432612978</v>
      </c>
      <c r="C18" s="48">
        <v>48.640361809385489</v>
      </c>
      <c r="D18" s="48">
        <v>61.706182119654187</v>
      </c>
      <c r="E18" s="87">
        <v>44.880588813370053</v>
      </c>
      <c r="F18" s="42"/>
      <c r="G18" s="42"/>
      <c r="H18" s="48"/>
    </row>
    <row r="19" spans="1:8">
      <c r="A19" s="44">
        <v>43100</v>
      </c>
      <c r="B19" s="85">
        <v>45.547463658845693</v>
      </c>
      <c r="C19" s="48">
        <v>52.330286472046275</v>
      </c>
      <c r="D19" s="48">
        <v>63.351302698906494</v>
      </c>
      <c r="E19" s="87">
        <v>44.897833346200471</v>
      </c>
      <c r="F19" s="42"/>
      <c r="G19" s="42"/>
      <c r="H19" s="48"/>
    </row>
    <row r="20" spans="1:8">
      <c r="A20" s="44">
        <v>43190</v>
      </c>
      <c r="B20" s="85">
        <v>44.659178171262816</v>
      </c>
      <c r="C20" s="48">
        <v>50.125583914953793</v>
      </c>
      <c r="D20" s="48">
        <v>65.016477733088593</v>
      </c>
      <c r="E20" s="87">
        <v>44.860329720236464</v>
      </c>
      <c r="F20" s="42"/>
      <c r="G20" s="42"/>
      <c r="H20" s="48"/>
    </row>
    <row r="21" spans="1:8">
      <c r="A21" s="44">
        <v>43281</v>
      </c>
      <c r="B21" s="85">
        <v>42.00980545238631</v>
      </c>
      <c r="C21" s="48">
        <v>51.165821845276952</v>
      </c>
      <c r="D21" s="48">
        <v>63.75496420404437</v>
      </c>
      <c r="E21" s="87">
        <v>44.145482428776951</v>
      </c>
      <c r="F21" s="42"/>
      <c r="G21" s="42"/>
      <c r="H21" s="48"/>
    </row>
    <row r="22" spans="1:8">
      <c r="A22" s="44">
        <v>43373</v>
      </c>
      <c r="B22" s="85">
        <v>42.798084161706448</v>
      </c>
      <c r="C22" s="48">
        <v>52.789264102162392</v>
      </c>
      <c r="D22" s="48">
        <v>63.197745544473079</v>
      </c>
      <c r="E22" s="87">
        <v>43.753632861050313</v>
      </c>
      <c r="F22" s="42"/>
      <c r="G22" s="42"/>
      <c r="H22" s="48"/>
    </row>
    <row r="23" spans="1:8">
      <c r="A23" s="44">
        <v>43465</v>
      </c>
      <c r="B23" s="85">
        <v>43.525494187201808</v>
      </c>
      <c r="C23" s="48">
        <v>58.754746818802104</v>
      </c>
      <c r="D23" s="48">
        <v>64.599999999999994</v>
      </c>
      <c r="E23" s="87">
        <v>43.248140493139346</v>
      </c>
      <c r="F23" s="42"/>
      <c r="G23" s="42"/>
      <c r="H23" s="48"/>
    </row>
    <row r="24" spans="1:8">
      <c r="A24" s="44">
        <v>43555</v>
      </c>
      <c r="B24" s="85">
        <v>42.141071231199433</v>
      </c>
      <c r="C24" s="110">
        <v>58.928354220690338</v>
      </c>
      <c r="D24" s="48">
        <v>66.3</v>
      </c>
      <c r="E24" s="87">
        <v>42.618613758123502</v>
      </c>
      <c r="F24" s="42"/>
      <c r="H24" s="48"/>
    </row>
    <row r="25" spans="1:8">
      <c r="A25" s="44">
        <v>43646</v>
      </c>
      <c r="B25" s="85">
        <v>43.519481628174887</v>
      </c>
      <c r="C25" s="110">
        <v>53.261871861205165</v>
      </c>
      <c r="D25" s="48">
        <v>64.099999999999994</v>
      </c>
      <c r="E25" s="87">
        <v>42.996032802070644</v>
      </c>
      <c r="F25" s="42"/>
      <c r="H25" s="48"/>
    </row>
    <row r="26" spans="1:8">
      <c r="A26" s="44">
        <v>43738</v>
      </c>
      <c r="B26" s="85">
        <v>45.595779754956119</v>
      </c>
      <c r="C26" s="110">
        <v>74.155380313882659</v>
      </c>
      <c r="D26" s="48">
        <v>63.2</v>
      </c>
      <c r="E26" s="87">
        <v>43.695456700383055</v>
      </c>
      <c r="F26" s="42"/>
      <c r="H26" s="48"/>
    </row>
    <row r="27" spans="1:8">
      <c r="A27" s="44">
        <v>43830</v>
      </c>
      <c r="B27" s="85">
        <v>45.658986439566036</v>
      </c>
      <c r="C27" s="110">
        <v>61.986542076293219</v>
      </c>
      <c r="D27" s="48">
        <v>64</v>
      </c>
      <c r="E27" s="87">
        <v>44.228829763474117</v>
      </c>
      <c r="F27" s="42"/>
      <c r="H27" s="48"/>
    </row>
    <row r="28" spans="1:8">
      <c r="A28" s="44">
        <v>43921</v>
      </c>
      <c r="B28" s="85">
        <v>59.186503461488456</v>
      </c>
      <c r="C28" s="110">
        <v>59.474813777870878</v>
      </c>
      <c r="D28" s="48">
        <v>71.7</v>
      </c>
      <c r="E28" s="87">
        <v>48.490187821046376</v>
      </c>
      <c r="F28" s="42"/>
      <c r="H28" s="48"/>
    </row>
    <row r="29" spans="1:8">
      <c r="A29" s="44">
        <v>44012</v>
      </c>
      <c r="B29" s="85">
        <v>53.487560800450808</v>
      </c>
      <c r="C29" s="110">
        <v>52.983897733031299</v>
      </c>
      <c r="D29" s="48">
        <v>66.670883395688989</v>
      </c>
      <c r="E29" s="87">
        <v>50.982207614115353</v>
      </c>
      <c r="F29" s="42"/>
      <c r="H29" s="48"/>
    </row>
    <row r="30" spans="1:8">
      <c r="A30" s="44">
        <v>44104</v>
      </c>
      <c r="B30" s="85">
        <v>51.714804555987968</v>
      </c>
      <c r="C30" s="110">
        <v>53.613160026828218</v>
      </c>
      <c r="D30" s="48">
        <v>64.706298029999999</v>
      </c>
      <c r="E30" s="87">
        <v>52.511963814373317</v>
      </c>
      <c r="F30" s="42"/>
      <c r="H30" s="48"/>
    </row>
    <row r="31" spans="1:8">
      <c r="A31" s="44">
        <v>44196</v>
      </c>
      <c r="B31" s="85">
        <v>50.869907568975862</v>
      </c>
      <c r="C31" s="110">
        <v>60.828379329570481</v>
      </c>
      <c r="D31" s="48">
        <v>65.073048690000007</v>
      </c>
      <c r="E31" s="87">
        <v>53.814694096725773</v>
      </c>
      <c r="F31" s="42"/>
      <c r="H31" s="48"/>
    </row>
    <row r="32" spans="1:8">
      <c r="A32" s="44">
        <v>44286</v>
      </c>
      <c r="B32" s="85">
        <v>45.702675043105728</v>
      </c>
      <c r="C32" s="110">
        <v>53.802110853081537</v>
      </c>
      <c r="D32" s="48">
        <v>63.555011329999999</v>
      </c>
      <c r="E32" s="87">
        <v>50.443736992130091</v>
      </c>
      <c r="F32" s="42"/>
      <c r="H32" s="48"/>
    </row>
    <row r="33" spans="1:8">
      <c r="A33" s="44">
        <v>44377</v>
      </c>
      <c r="B33" s="85">
        <v>48.609449332711705</v>
      </c>
      <c r="C33" s="110">
        <v>52.064946589853854</v>
      </c>
      <c r="D33" s="48">
        <v>63.984188549999999</v>
      </c>
      <c r="E33" s="87">
        <v>49.224209125195316</v>
      </c>
      <c r="F33" s="42"/>
      <c r="H33" s="48"/>
    </row>
    <row r="34" spans="1:8">
      <c r="A34" s="44">
        <v>44469</v>
      </c>
      <c r="B34" s="85">
        <v>46.854212723628692</v>
      </c>
      <c r="C34" s="110">
        <v>50.149951817883256</v>
      </c>
      <c r="D34" s="48">
        <v>62.735992939999996</v>
      </c>
      <c r="E34" s="87">
        <v>48.0090611671055</v>
      </c>
      <c r="F34" s="42"/>
      <c r="H34" s="48"/>
    </row>
    <row r="35" spans="1:8">
      <c r="A35" s="44">
        <v>44561</v>
      </c>
      <c r="B35" s="85">
        <v>46.345079389123264</v>
      </c>
      <c r="C35" s="110">
        <v>50.970559960371702</v>
      </c>
      <c r="D35" s="48">
        <v>63.336419280000001</v>
      </c>
      <c r="E35" s="87">
        <v>46.877854122142352</v>
      </c>
      <c r="F35" s="42"/>
      <c r="H35" s="48"/>
    </row>
    <row r="36" spans="1:8">
      <c r="A36" s="44">
        <v>44651</v>
      </c>
      <c r="B36" s="85">
        <v>44.631443277409296</v>
      </c>
      <c r="C36" s="110">
        <v>54.48077740191767</v>
      </c>
      <c r="D36" s="42">
        <v>63</v>
      </c>
      <c r="E36" s="87">
        <v>46.610046180718236</v>
      </c>
      <c r="F36" s="42"/>
      <c r="H36" s="48"/>
    </row>
    <row r="37" spans="1:8">
      <c r="A37" s="44">
        <v>44742</v>
      </c>
      <c r="B37" s="85">
        <v>47.205218834227161</v>
      </c>
      <c r="C37" s="110">
        <v>55.26043957782052</v>
      </c>
      <c r="D37" s="42">
        <v>61</v>
      </c>
      <c r="E37" s="87">
        <v>46.258988556097101</v>
      </c>
      <c r="F37" s="42"/>
      <c r="H37" s="48"/>
    </row>
    <row r="38" spans="1:8">
      <c r="A38" s="62">
        <v>44834</v>
      </c>
      <c r="B38" s="85">
        <v>45.066701795781213</v>
      </c>
      <c r="C38" s="110">
        <v>54.583332888082985</v>
      </c>
      <c r="D38" s="86">
        <v>61.106278599999996</v>
      </c>
      <c r="E38" s="87">
        <v>45.812110824135232</v>
      </c>
    </row>
    <row r="39" spans="1:8">
      <c r="A39" s="62">
        <v>44926</v>
      </c>
      <c r="B39" s="85">
        <v>44.490105995607756</v>
      </c>
      <c r="C39" s="110">
        <v>47.845511355562401</v>
      </c>
      <c r="E39" s="87">
        <v>45.348367475756355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40"/>
  <sheetViews>
    <sheetView workbookViewId="0"/>
  </sheetViews>
  <sheetFormatPr defaultRowHeight="15"/>
  <cols>
    <col min="1" max="1" width="10" customWidth="1"/>
    <col min="2" max="2" width="20.5703125" customWidth="1"/>
    <col min="3" max="4" width="20.28515625" customWidth="1"/>
  </cols>
  <sheetData>
    <row r="1" spans="1:8">
      <c r="A1" s="1" t="s">
        <v>0</v>
      </c>
      <c r="B1" t="s">
        <v>124</v>
      </c>
    </row>
    <row r="2" spans="1:8">
      <c r="A2" s="1" t="s">
        <v>1</v>
      </c>
      <c r="B2" t="s">
        <v>4</v>
      </c>
    </row>
    <row r="3" spans="1:8">
      <c r="A3" s="1" t="s">
        <v>2</v>
      </c>
      <c r="B3" t="s">
        <v>63</v>
      </c>
    </row>
    <row r="4" spans="1:8">
      <c r="A4" s="1" t="s">
        <v>3</v>
      </c>
      <c r="B4" t="s">
        <v>125</v>
      </c>
    </row>
    <row r="7" spans="1:8">
      <c r="A7" s="3"/>
      <c r="B7" s="5" t="s">
        <v>5</v>
      </c>
      <c r="C7" s="5" t="s">
        <v>7</v>
      </c>
      <c r="E7" s="18"/>
    </row>
    <row r="8" spans="1:8">
      <c r="A8" s="2">
        <v>42094</v>
      </c>
      <c r="B8" s="4">
        <v>1.1335056402011638</v>
      </c>
      <c r="C8" s="4">
        <v>1.5504862899999998</v>
      </c>
    </row>
    <row r="9" spans="1:8">
      <c r="A9" s="2">
        <v>42185</v>
      </c>
      <c r="B9" s="4">
        <v>1.1191418682715109</v>
      </c>
      <c r="C9" s="4">
        <v>1.57343301</v>
      </c>
      <c r="E9" s="38"/>
      <c r="G9" s="38"/>
      <c r="H9" s="38"/>
    </row>
    <row r="10" spans="1:8">
      <c r="A10" s="2">
        <v>42277</v>
      </c>
      <c r="B10" s="4">
        <v>1.1116144682377789</v>
      </c>
      <c r="C10" s="4">
        <v>1.5728104400000003</v>
      </c>
      <c r="E10" s="38"/>
      <c r="G10" s="38"/>
      <c r="H10" s="38"/>
    </row>
    <row r="11" spans="1:8">
      <c r="A11" s="2">
        <v>42369</v>
      </c>
      <c r="B11" s="4">
        <v>1.1812215283477634</v>
      </c>
      <c r="C11" s="4">
        <v>1.5978842499999999</v>
      </c>
      <c r="E11" s="38"/>
      <c r="G11" s="38"/>
      <c r="H11" s="38"/>
    </row>
    <row r="12" spans="1:8">
      <c r="A12" s="2">
        <v>42460</v>
      </c>
      <c r="B12" s="4">
        <v>1.1130047319045171</v>
      </c>
      <c r="C12" s="4">
        <v>1.50049952</v>
      </c>
      <c r="E12" s="38"/>
      <c r="G12" s="38"/>
      <c r="H12" s="38"/>
    </row>
    <row r="13" spans="1:8">
      <c r="A13" s="2">
        <v>42551</v>
      </c>
      <c r="B13" s="4">
        <v>1.1079435238174606</v>
      </c>
      <c r="C13" s="4">
        <v>1.4869526900000001</v>
      </c>
      <c r="E13" s="38"/>
      <c r="G13" s="38"/>
      <c r="H13" s="38"/>
    </row>
    <row r="14" spans="1:8">
      <c r="A14" s="2">
        <v>42643</v>
      </c>
      <c r="B14" s="4">
        <v>1.1188530648384458</v>
      </c>
      <c r="C14" s="4">
        <v>1.4832542900000001</v>
      </c>
      <c r="E14" s="38"/>
      <c r="G14" s="38"/>
      <c r="H14" s="38"/>
    </row>
    <row r="15" spans="1:8">
      <c r="A15" s="2">
        <v>42735</v>
      </c>
      <c r="B15" s="4">
        <v>1.2064231548984121</v>
      </c>
      <c r="C15" s="4">
        <v>1.49616887</v>
      </c>
      <c r="E15" s="38"/>
      <c r="G15" s="38"/>
      <c r="H15" s="38"/>
    </row>
    <row r="16" spans="1:8">
      <c r="A16" s="2">
        <v>42825</v>
      </c>
      <c r="B16" s="4">
        <v>1.1080117348619201</v>
      </c>
      <c r="C16" s="4">
        <v>1.4619044685911404</v>
      </c>
      <c r="E16" s="38"/>
      <c r="G16" s="38"/>
      <c r="H16" s="38"/>
    </row>
    <row r="17" spans="1:8">
      <c r="A17" s="2">
        <v>42916</v>
      </c>
      <c r="B17" s="4">
        <v>1.1340724038546262</v>
      </c>
      <c r="C17" s="4">
        <v>1.4592783530930629</v>
      </c>
      <c r="E17" s="38"/>
      <c r="G17" s="38"/>
      <c r="H17" s="38"/>
    </row>
    <row r="18" spans="1:8">
      <c r="A18" s="2">
        <v>43008</v>
      </c>
      <c r="B18" s="4">
        <v>1.1249694346479049</v>
      </c>
      <c r="C18" s="4">
        <v>1.4513488246273711</v>
      </c>
      <c r="E18" s="38"/>
      <c r="G18" s="38"/>
      <c r="H18" s="38"/>
    </row>
    <row r="19" spans="1:8">
      <c r="A19" s="2">
        <v>43100</v>
      </c>
      <c r="B19" s="4">
        <v>1.2168724146893719</v>
      </c>
      <c r="C19" s="4">
        <v>1.4701098268944108</v>
      </c>
      <c r="E19" s="38"/>
      <c r="G19" s="38"/>
      <c r="H19" s="38"/>
    </row>
    <row r="20" spans="1:8">
      <c r="A20" s="2">
        <v>43190</v>
      </c>
      <c r="B20" s="4">
        <v>1.1430541380209551</v>
      </c>
      <c r="C20" s="4">
        <v>1.4359210719274844</v>
      </c>
      <c r="E20" s="38"/>
      <c r="G20" s="38"/>
      <c r="H20" s="38"/>
    </row>
    <row r="21" spans="1:8">
      <c r="A21" s="2">
        <v>43281</v>
      </c>
      <c r="B21" s="4">
        <v>1.1321575618770332</v>
      </c>
      <c r="C21" s="4">
        <v>1.4350062263119607</v>
      </c>
      <c r="E21" s="38"/>
      <c r="G21" s="38"/>
      <c r="H21" s="38"/>
    </row>
    <row r="22" spans="1:8">
      <c r="A22" s="2">
        <v>43373</v>
      </c>
      <c r="B22" s="4">
        <v>1.1551671702604831</v>
      </c>
      <c r="C22" s="4">
        <v>1.4397347540951952</v>
      </c>
      <c r="E22" s="38"/>
      <c r="G22" s="38"/>
      <c r="H22" s="38"/>
    </row>
    <row r="23" spans="1:8">
      <c r="A23" s="2">
        <v>43465</v>
      </c>
      <c r="B23" s="51">
        <v>1.1974484219240884</v>
      </c>
      <c r="C23" s="51">
        <v>1.5</v>
      </c>
      <c r="E23" s="38"/>
      <c r="G23" s="38"/>
      <c r="H23" s="38"/>
    </row>
    <row r="24" spans="1:8">
      <c r="A24" s="2">
        <v>43555</v>
      </c>
      <c r="B24" s="51">
        <v>1.1237225095662109</v>
      </c>
      <c r="C24" s="51">
        <v>1.4</v>
      </c>
      <c r="E24" s="38"/>
      <c r="G24" s="38"/>
      <c r="H24" s="38"/>
    </row>
    <row r="25" spans="1:8">
      <c r="A25" s="2">
        <v>43646</v>
      </c>
      <c r="B25" s="51">
        <v>1.1508917310454467</v>
      </c>
      <c r="C25" s="51">
        <v>1.4</v>
      </c>
      <c r="E25" s="38"/>
      <c r="G25" s="38"/>
      <c r="H25" s="38"/>
    </row>
    <row r="26" spans="1:8">
      <c r="A26" s="2">
        <v>43738</v>
      </c>
      <c r="B26" s="51">
        <v>1.1437209450671249</v>
      </c>
      <c r="C26" s="51">
        <v>1.4</v>
      </c>
      <c r="E26" s="38"/>
      <c r="G26" s="38"/>
      <c r="H26" s="38"/>
    </row>
    <row r="27" spans="1:8">
      <c r="A27" s="2">
        <v>43830</v>
      </c>
      <c r="B27" s="51">
        <v>1.1790591041617255</v>
      </c>
      <c r="C27" s="51">
        <v>1.45</v>
      </c>
      <c r="E27" s="38"/>
      <c r="G27" s="38"/>
      <c r="H27" s="38"/>
    </row>
    <row r="28" spans="1:8">
      <c r="A28" s="2">
        <v>43921</v>
      </c>
      <c r="B28" s="51">
        <v>1.1042392306583906</v>
      </c>
      <c r="C28" s="51">
        <v>1.4</v>
      </c>
      <c r="E28" s="38"/>
      <c r="G28" s="38"/>
      <c r="H28" s="38"/>
    </row>
    <row r="29" spans="1:8">
      <c r="A29" s="2">
        <v>44012</v>
      </c>
      <c r="B29" s="51">
        <v>1.1433990943651646</v>
      </c>
      <c r="C29" s="51">
        <v>1.3448593593964899</v>
      </c>
      <c r="E29" s="38"/>
      <c r="G29" s="38"/>
      <c r="H29" s="38"/>
    </row>
    <row r="30" spans="1:8">
      <c r="A30" s="2">
        <v>44104</v>
      </c>
      <c r="B30" s="51">
        <v>1.1709471228362551</v>
      </c>
      <c r="C30" s="51">
        <v>1.33394094</v>
      </c>
      <c r="E30" s="38"/>
      <c r="G30" s="38"/>
      <c r="H30" s="38"/>
    </row>
    <row r="31" spans="1:8">
      <c r="A31" s="2">
        <v>44196</v>
      </c>
      <c r="B31" s="51">
        <v>1.2153688140841934</v>
      </c>
      <c r="C31" s="51">
        <v>1.3340247199999999</v>
      </c>
      <c r="E31" s="38"/>
      <c r="G31" s="38"/>
      <c r="H31" s="38"/>
    </row>
    <row r="32" spans="1:8">
      <c r="A32" s="2">
        <v>44286</v>
      </c>
      <c r="B32" s="51">
        <v>1.1111477039836497</v>
      </c>
      <c r="C32" s="4">
        <v>1.2419301900000002</v>
      </c>
      <c r="E32" s="38"/>
      <c r="G32" s="38"/>
      <c r="H32" s="38"/>
    </row>
    <row r="33" spans="1:11">
      <c r="A33" s="2">
        <v>44377</v>
      </c>
      <c r="B33" s="51">
        <v>1.1212963195650376</v>
      </c>
      <c r="C33" s="51">
        <v>1.24341597</v>
      </c>
      <c r="E33" s="38"/>
      <c r="G33" s="38"/>
      <c r="H33" s="38"/>
      <c r="J33" s="30"/>
      <c r="K33" s="30"/>
    </row>
    <row r="34" spans="1:11">
      <c r="A34" s="2">
        <v>44469</v>
      </c>
      <c r="B34" s="51">
        <v>1.1100780290624663</v>
      </c>
      <c r="C34" s="51">
        <v>1.2402481599999999</v>
      </c>
      <c r="E34" s="38"/>
      <c r="G34" s="38"/>
      <c r="H34" s="38"/>
    </row>
    <row r="35" spans="1:11">
      <c r="A35" s="2">
        <v>44561</v>
      </c>
      <c r="B35" s="51">
        <v>1.1655057360556882</v>
      </c>
      <c r="C35" s="51">
        <v>1.2562750899999999</v>
      </c>
      <c r="E35" s="38"/>
      <c r="G35" s="38"/>
      <c r="H35" s="38"/>
      <c r="I35" s="30"/>
    </row>
    <row r="36" spans="1:11">
      <c r="A36" s="2">
        <v>44651</v>
      </c>
      <c r="B36" s="51">
        <v>1.1372240382541561</v>
      </c>
      <c r="C36" s="51">
        <v>1.2452148200000002</v>
      </c>
      <c r="E36" s="38"/>
      <c r="G36" s="38"/>
      <c r="H36" s="38"/>
      <c r="I36" s="30"/>
    </row>
    <row r="37" spans="1:11">
      <c r="A37" s="2">
        <v>44742</v>
      </c>
      <c r="B37" s="51">
        <v>1.1470044703507436</v>
      </c>
      <c r="C37" s="51">
        <v>1.2794443100000001</v>
      </c>
      <c r="E37" s="38"/>
      <c r="G37" s="38"/>
      <c r="H37" s="38"/>
      <c r="I37" s="30"/>
    </row>
    <row r="38" spans="1:11">
      <c r="A38" s="62">
        <v>44834</v>
      </c>
      <c r="B38" s="51">
        <v>1.1953615558462121</v>
      </c>
      <c r="C38" s="51">
        <v>1.2949455999999999</v>
      </c>
    </row>
    <row r="39" spans="1:11">
      <c r="A39" s="62">
        <v>44926</v>
      </c>
      <c r="B39" s="51">
        <v>1.3481889832080818</v>
      </c>
    </row>
    <row r="40" spans="1:11">
      <c r="D40" s="38"/>
      <c r="E40" s="3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workbookViewId="0"/>
  </sheetViews>
  <sheetFormatPr defaultRowHeight="15"/>
  <cols>
    <col min="1" max="1" width="22.5703125" customWidth="1"/>
    <col min="2" max="3" width="18.140625" customWidth="1"/>
    <col min="5" max="5" width="12" bestFit="1" customWidth="1"/>
  </cols>
  <sheetData>
    <row r="1" spans="1:14">
      <c r="A1" s="1" t="s">
        <v>0</v>
      </c>
      <c r="B1" t="s">
        <v>56</v>
      </c>
    </row>
    <row r="2" spans="1:14">
      <c r="A2" s="1" t="s">
        <v>1</v>
      </c>
      <c r="B2" t="s">
        <v>4</v>
      </c>
    </row>
    <row r="3" spans="1:14">
      <c r="A3" s="1" t="s">
        <v>2</v>
      </c>
      <c r="B3" t="s">
        <v>16</v>
      </c>
    </row>
    <row r="4" spans="1:14">
      <c r="A4" s="1" t="s">
        <v>3</v>
      </c>
      <c r="B4" t="s">
        <v>97</v>
      </c>
    </row>
    <row r="7" spans="1:14">
      <c r="A7" s="3"/>
      <c r="B7" s="5" t="s">
        <v>10</v>
      </c>
      <c r="C7" s="26"/>
    </row>
    <row r="8" spans="1:14">
      <c r="A8" s="2" t="s">
        <v>75</v>
      </c>
      <c r="B8" s="29">
        <v>0.72533694790088332</v>
      </c>
      <c r="F8" s="36"/>
      <c r="G8" s="73"/>
      <c r="I8" s="74"/>
      <c r="J8" s="74"/>
      <c r="K8" s="111"/>
      <c r="L8" s="36"/>
      <c r="M8" s="89"/>
    </row>
    <row r="9" spans="1:14">
      <c r="A9" s="2" t="s">
        <v>76</v>
      </c>
      <c r="B9" s="76">
        <v>3.7241506176283468E-2</v>
      </c>
      <c r="E9" s="26"/>
      <c r="F9" s="26"/>
      <c r="G9" s="73"/>
      <c r="I9" s="74"/>
      <c r="J9" s="74"/>
      <c r="K9" s="74"/>
      <c r="M9" s="89"/>
    </row>
    <row r="10" spans="1:14">
      <c r="A10" s="2" t="s">
        <v>40</v>
      </c>
      <c r="B10" s="29">
        <v>4.2750644315624484E-3</v>
      </c>
      <c r="E10" s="26"/>
      <c r="F10" s="36"/>
      <c r="G10" s="73"/>
      <c r="I10" s="74"/>
      <c r="J10" s="74"/>
      <c r="K10" s="74"/>
      <c r="M10" s="89"/>
    </row>
    <row r="11" spans="1:14">
      <c r="A11" s="2" t="s">
        <v>77</v>
      </c>
      <c r="B11" s="76">
        <v>0.13595985489865395</v>
      </c>
      <c r="E11" s="26"/>
      <c r="F11" s="36"/>
      <c r="G11" s="73"/>
      <c r="I11" s="74"/>
      <c r="J11" s="74"/>
      <c r="K11" s="74"/>
      <c r="M11" s="89"/>
    </row>
    <row r="12" spans="1:14">
      <c r="A12" s="2" t="s">
        <v>78</v>
      </c>
      <c r="B12" s="29">
        <v>4.9213579694107258E-2</v>
      </c>
      <c r="E12" s="26"/>
      <c r="F12" s="36"/>
      <c r="G12" s="73"/>
      <c r="I12" s="74"/>
      <c r="J12" s="74"/>
      <c r="K12" s="74"/>
      <c r="M12" s="89"/>
    </row>
    <row r="13" spans="1:14">
      <c r="A13" s="2" t="s">
        <v>47</v>
      </c>
      <c r="B13" s="29">
        <v>6.980530457565884E-3</v>
      </c>
      <c r="E13" s="26"/>
      <c r="F13" s="36"/>
      <c r="G13" s="73"/>
      <c r="I13" s="74"/>
      <c r="J13" s="74"/>
      <c r="K13" s="74"/>
      <c r="M13" s="89"/>
    </row>
    <row r="14" spans="1:14">
      <c r="A14" s="2" t="s">
        <v>79</v>
      </c>
      <c r="B14" s="29">
        <v>4.099251644094376E-2</v>
      </c>
      <c r="E14" s="26"/>
      <c r="F14" s="36"/>
      <c r="G14" s="73"/>
      <c r="I14" s="74"/>
      <c r="J14" s="74"/>
      <c r="K14" s="74"/>
      <c r="M14" s="89"/>
    </row>
    <row r="15" spans="1:14">
      <c r="A15" s="6" t="s">
        <v>12</v>
      </c>
      <c r="B15" s="29">
        <v>1</v>
      </c>
      <c r="C15" s="7"/>
      <c r="D15" s="30"/>
      <c r="F15" s="36"/>
      <c r="M15" s="89"/>
      <c r="N15" s="74"/>
    </row>
    <row r="16" spans="1:14">
      <c r="A16" s="2"/>
      <c r="B16" s="4"/>
      <c r="C16" s="4"/>
      <c r="F16" s="36"/>
    </row>
    <row r="17" spans="1:3">
      <c r="A17" s="2"/>
      <c r="B17" s="4"/>
      <c r="C17" s="4"/>
    </row>
    <row r="18" spans="1:3">
      <c r="A18" s="2"/>
      <c r="B18" s="4"/>
      <c r="C18" s="4"/>
    </row>
    <row r="19" spans="1:3">
      <c r="A19" s="2"/>
      <c r="B19" s="4"/>
      <c r="C19" s="4"/>
    </row>
    <row r="20" spans="1:3">
      <c r="A20" s="2"/>
      <c r="B20" s="4"/>
      <c r="C20" s="4"/>
    </row>
    <row r="21" spans="1:3">
      <c r="A21" s="2"/>
      <c r="B21" s="4"/>
      <c r="C21" s="4"/>
    </row>
    <row r="22" spans="1:3">
      <c r="A22" s="2"/>
      <c r="B22" s="4"/>
      <c r="C22" s="4"/>
    </row>
    <row r="23" spans="1:3">
      <c r="A23" s="2"/>
      <c r="B23" s="4"/>
      <c r="C23" s="4"/>
    </row>
    <row r="24" spans="1:3">
      <c r="A24" s="2"/>
      <c r="B24" s="4"/>
      <c r="C24" s="4"/>
    </row>
    <row r="25" spans="1:3">
      <c r="A25" s="2"/>
      <c r="B25" s="4"/>
      <c r="C25" s="4"/>
    </row>
    <row r="26" spans="1:3">
      <c r="A26" s="2"/>
      <c r="B26" s="4"/>
      <c r="C26" s="4"/>
    </row>
    <row r="27" spans="1:3">
      <c r="B27" t="s">
        <v>46</v>
      </c>
    </row>
  </sheetData>
  <sortState xmlns:xlrd2="http://schemas.microsoft.com/office/spreadsheetml/2017/richdata2" ref="A9:B14">
    <sortCondition ref="A8:A14"/>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54"/>
  <sheetViews>
    <sheetView zoomScaleNormal="100" workbookViewId="0"/>
  </sheetViews>
  <sheetFormatPr defaultRowHeight="15"/>
  <cols>
    <col min="1" max="1" width="10" customWidth="1"/>
    <col min="2" max="2" width="20.5703125" customWidth="1"/>
    <col min="3" max="3" width="22" customWidth="1"/>
    <col min="4" max="4" width="20.28515625" customWidth="1"/>
    <col min="5" max="5" width="23" customWidth="1"/>
    <col min="6" max="6" width="13" customWidth="1"/>
    <col min="7" max="7" width="21.42578125" customWidth="1"/>
    <col min="8" max="8" width="31.7109375" customWidth="1"/>
    <col min="9" max="9" width="21.42578125" customWidth="1"/>
    <col min="13" max="13" width="11.85546875" customWidth="1"/>
  </cols>
  <sheetData>
    <row r="1" spans="1:16">
      <c r="A1" s="1" t="s">
        <v>0</v>
      </c>
      <c r="B1" t="s">
        <v>126</v>
      </c>
    </row>
    <row r="2" spans="1:16">
      <c r="A2" s="1" t="s">
        <v>1</v>
      </c>
      <c r="B2" t="s">
        <v>13</v>
      </c>
    </row>
    <row r="3" spans="1:16">
      <c r="A3" s="1" t="s">
        <v>2</v>
      </c>
      <c r="B3" t="s">
        <v>9</v>
      </c>
    </row>
    <row r="4" spans="1:16">
      <c r="A4" s="1" t="s">
        <v>3</v>
      </c>
      <c r="B4" t="s">
        <v>21</v>
      </c>
    </row>
    <row r="6" spans="1:16">
      <c r="L6" s="13"/>
      <c r="O6" s="13"/>
    </row>
    <row r="7" spans="1:16">
      <c r="A7" s="3"/>
      <c r="B7" s="5" t="s">
        <v>22</v>
      </c>
      <c r="C7" s="64" t="s">
        <v>80</v>
      </c>
      <c r="D7" s="5" t="s">
        <v>14</v>
      </c>
      <c r="E7" s="64" t="s">
        <v>80</v>
      </c>
      <c r="F7" s="5" t="s">
        <v>15</v>
      </c>
      <c r="G7" s="64" t="s">
        <v>80</v>
      </c>
      <c r="H7" s="5" t="s">
        <v>44</v>
      </c>
      <c r="I7" s="64" t="s">
        <v>80</v>
      </c>
      <c r="L7" s="13"/>
      <c r="O7" s="13"/>
    </row>
    <row r="8" spans="1:16">
      <c r="A8" s="2">
        <v>42094</v>
      </c>
      <c r="B8" s="12">
        <v>4238.384339898158</v>
      </c>
      <c r="C8" s="66">
        <v>3003.9585395451586</v>
      </c>
      <c r="D8" s="12">
        <v>1910.6525915520001</v>
      </c>
      <c r="E8" s="66">
        <v>1617.5002192229999</v>
      </c>
      <c r="F8" s="12">
        <v>1988.4259436070588</v>
      </c>
      <c r="G8" s="66">
        <v>1137.1712342070591</v>
      </c>
      <c r="H8" s="12">
        <v>93.485992934999913</v>
      </c>
      <c r="I8" s="66">
        <v>58.343858338999901</v>
      </c>
      <c r="J8" s="13"/>
      <c r="L8" s="13"/>
      <c r="M8" s="13"/>
      <c r="N8" s="13"/>
      <c r="O8" s="13"/>
      <c r="P8" s="13"/>
    </row>
    <row r="9" spans="1:16">
      <c r="A9" s="2">
        <v>42185</v>
      </c>
      <c r="B9" s="12">
        <v>4293.2132679664346</v>
      </c>
      <c r="C9" s="66">
        <v>3040.1475864067156</v>
      </c>
      <c r="D9" s="12">
        <v>1955.065137453407</v>
      </c>
      <c r="E9" s="66">
        <v>1649.738200714</v>
      </c>
      <c r="F9" s="12">
        <v>1999.975428260318</v>
      </c>
      <c r="G9" s="66">
        <v>1137.3691656957158</v>
      </c>
      <c r="H9" s="12">
        <v>95.912629355953797</v>
      </c>
      <c r="I9" s="66">
        <v>59.9124960199998</v>
      </c>
      <c r="J9" s="13"/>
      <c r="L9" s="13"/>
      <c r="M9" s="13"/>
      <c r="N9" s="13"/>
      <c r="O9" s="13"/>
      <c r="P9" s="13"/>
    </row>
    <row r="10" spans="1:16">
      <c r="A10" s="2">
        <v>42277</v>
      </c>
      <c r="B10" s="12">
        <v>4329.4376115273826</v>
      </c>
      <c r="C10" s="66">
        <v>3075.707820669104</v>
      </c>
      <c r="D10" s="12">
        <v>1994.6916054563492</v>
      </c>
      <c r="E10" s="66">
        <v>1674.588586268</v>
      </c>
      <c r="F10" s="12">
        <v>2007.5825776293852</v>
      </c>
      <c r="G10" s="66">
        <v>1147.7973997621043</v>
      </c>
      <c r="H10" s="12">
        <v>93.571536073795897</v>
      </c>
      <c r="I10" s="66">
        <v>57.541351574999901</v>
      </c>
      <c r="J10" s="13"/>
      <c r="L10" s="13"/>
      <c r="M10" s="13"/>
      <c r="N10" s="13"/>
      <c r="O10" s="13"/>
      <c r="P10" s="13"/>
    </row>
    <row r="11" spans="1:16">
      <c r="A11" s="2">
        <v>42369</v>
      </c>
      <c r="B11" s="12">
        <v>4368.3466086259541</v>
      </c>
      <c r="C11" s="66">
        <v>3109.1584830343563</v>
      </c>
      <c r="D11" s="12">
        <v>2019.673970393007</v>
      </c>
      <c r="E11" s="66">
        <v>1699.9914747619998</v>
      </c>
      <c r="F11" s="12">
        <v>2024.4183945550794</v>
      </c>
      <c r="G11" s="66">
        <v>1156.4322771133563</v>
      </c>
      <c r="H11" s="12">
        <v>87.900995915108794</v>
      </c>
      <c r="I11" s="66">
        <v>54.7036504209998</v>
      </c>
      <c r="J11" s="13"/>
      <c r="M11" s="13"/>
      <c r="N11" s="13"/>
      <c r="O11" s="13"/>
      <c r="P11" s="13"/>
    </row>
    <row r="12" spans="1:16">
      <c r="A12" s="2">
        <v>42460</v>
      </c>
      <c r="B12" s="12">
        <v>4424.3533530752911</v>
      </c>
      <c r="C12" s="66">
        <v>3142.6206189900167</v>
      </c>
      <c r="D12" s="12">
        <v>2045.479529573317</v>
      </c>
      <c r="E12" s="66">
        <v>1720.358819588</v>
      </c>
      <c r="F12" s="12">
        <v>2054.0022995752856</v>
      </c>
      <c r="G12" s="66">
        <v>1168.3861244770167</v>
      </c>
      <c r="H12" s="12">
        <v>87.920938165201008</v>
      </c>
      <c r="I12" s="66">
        <v>55.608609661999999</v>
      </c>
      <c r="J12" s="13"/>
      <c r="L12" s="13"/>
      <c r="M12" s="13"/>
      <c r="N12" s="13"/>
      <c r="O12" s="13"/>
      <c r="P12" s="13"/>
    </row>
    <row r="13" spans="1:16">
      <c r="A13" s="2">
        <v>42551</v>
      </c>
      <c r="B13" s="12">
        <v>4561.1077361841544</v>
      </c>
      <c r="C13" s="66">
        <v>3214.4021959416418</v>
      </c>
      <c r="D13" s="12">
        <v>2098.0450585194972</v>
      </c>
      <c r="E13" s="66">
        <v>1756.019246054</v>
      </c>
      <c r="F13" s="12">
        <v>2134.2803396102208</v>
      </c>
      <c r="G13" s="66">
        <v>1201.0237805136419</v>
      </c>
      <c r="H13" s="12">
        <v>91.51289608050979</v>
      </c>
      <c r="I13" s="66">
        <v>57.542127375999804</v>
      </c>
      <c r="J13" s="13"/>
      <c r="M13" s="13"/>
      <c r="N13" s="13"/>
      <c r="O13" s="13"/>
      <c r="P13" s="13"/>
    </row>
    <row r="14" spans="1:16">
      <c r="A14" s="2">
        <v>42643</v>
      </c>
      <c r="B14" s="12">
        <v>4660.5306658539394</v>
      </c>
      <c r="C14" s="66">
        <v>3240.394926352667</v>
      </c>
      <c r="D14" s="12">
        <v>2135.7111857830309</v>
      </c>
      <c r="E14" s="66">
        <v>1777.2361101720001</v>
      </c>
      <c r="F14" s="12">
        <v>2193.8697097025124</v>
      </c>
      <c r="G14" s="66">
        <v>1204.7919746396672</v>
      </c>
      <c r="H14" s="12">
        <v>91.564043386973992</v>
      </c>
      <c r="I14" s="66">
        <v>56.127722126000002</v>
      </c>
      <c r="J14" s="13"/>
      <c r="L14" s="13"/>
      <c r="M14" s="13"/>
      <c r="N14" s="13"/>
      <c r="O14" s="13"/>
      <c r="P14" s="13"/>
    </row>
    <row r="15" spans="1:16">
      <c r="A15" s="2">
        <v>42735</v>
      </c>
      <c r="B15" s="12">
        <v>4675.1512286355646</v>
      </c>
      <c r="C15" s="66">
        <v>3267.5309420432682</v>
      </c>
      <c r="D15" s="12">
        <v>2173.1602730520372</v>
      </c>
      <c r="E15" s="66">
        <v>1811.6137981059996</v>
      </c>
      <c r="F15" s="12">
        <v>2173.8829756963514</v>
      </c>
      <c r="G15" s="66">
        <v>1200.1569197632675</v>
      </c>
      <c r="H15" s="12">
        <v>87.879766748753994</v>
      </c>
      <c r="I15" s="66">
        <v>53.106899708</v>
      </c>
      <c r="J15" s="13"/>
      <c r="L15" s="13"/>
      <c r="M15" s="13"/>
      <c r="N15" s="13"/>
      <c r="O15" s="13"/>
      <c r="P15" s="13"/>
    </row>
    <row r="16" spans="1:16">
      <c r="A16" s="2">
        <v>42825</v>
      </c>
      <c r="B16" s="12">
        <v>4719.794186700542</v>
      </c>
      <c r="C16" s="66">
        <v>3300.934398302983</v>
      </c>
      <c r="D16" s="12">
        <v>2159.3878777451168</v>
      </c>
      <c r="E16" s="66">
        <v>1829.3113575419998</v>
      </c>
      <c r="F16" s="12">
        <v>2193.6895525687501</v>
      </c>
      <c r="G16" s="66">
        <v>1212.7252177079831</v>
      </c>
      <c r="H16" s="12">
        <v>89.341764218890006</v>
      </c>
      <c r="I16" s="66">
        <v>55.088796027000001</v>
      </c>
      <c r="J16" s="13"/>
      <c r="L16" s="13"/>
      <c r="M16" s="13"/>
      <c r="N16" s="13"/>
      <c r="O16" s="13"/>
      <c r="P16" s="13"/>
    </row>
    <row r="17" spans="1:16">
      <c r="A17" s="2">
        <v>42916</v>
      </c>
      <c r="B17" s="12">
        <v>4773.1117737462737</v>
      </c>
      <c r="C17" s="66">
        <v>3350.9206349425117</v>
      </c>
      <c r="D17" s="12">
        <v>2193.435541693746</v>
      </c>
      <c r="E17" s="66">
        <v>1860.2401547549998</v>
      </c>
      <c r="F17" s="12">
        <v>2204.7806745193793</v>
      </c>
      <c r="G17" s="66">
        <v>1226.5720039745115</v>
      </c>
      <c r="H17" s="12">
        <v>95.004650496609898</v>
      </c>
      <c r="I17" s="66">
        <v>58.114147208999903</v>
      </c>
      <c r="J17" s="13"/>
      <c r="L17" s="13"/>
      <c r="M17" s="13"/>
      <c r="N17" s="13"/>
      <c r="O17" s="13"/>
      <c r="P17" s="13"/>
    </row>
    <row r="18" spans="1:16">
      <c r="A18" s="2">
        <v>43008</v>
      </c>
      <c r="B18" s="12">
        <v>4825.2387503985465</v>
      </c>
      <c r="C18" s="66">
        <v>3388.1544520529942</v>
      </c>
      <c r="D18" s="12">
        <v>2225.8774855014858</v>
      </c>
      <c r="E18" s="66">
        <v>1883.835795876</v>
      </c>
      <c r="F18" s="12">
        <v>2220.85449927636</v>
      </c>
      <c r="G18" s="66">
        <v>1238.3987256119369</v>
      </c>
      <c r="H18" s="12">
        <v>95.117886228965787</v>
      </c>
      <c r="I18" s="66">
        <v>57.657151624317805</v>
      </c>
      <c r="J18" s="13"/>
      <c r="L18" s="13"/>
      <c r="M18" s="13"/>
      <c r="N18" s="13"/>
      <c r="O18" s="13"/>
      <c r="P18" s="13"/>
    </row>
    <row r="19" spans="1:16">
      <c r="A19" s="2">
        <v>43100</v>
      </c>
      <c r="B19" s="12">
        <v>4856.5110461587992</v>
      </c>
      <c r="C19" s="66">
        <v>3435.0893276060697</v>
      </c>
      <c r="D19" s="12">
        <v>2299.4857884290714</v>
      </c>
      <c r="E19" s="66">
        <v>1907.7867034660001</v>
      </c>
      <c r="F19" s="12">
        <v>2207.0515026990811</v>
      </c>
      <c r="G19" s="66">
        <v>1250.8697801098399</v>
      </c>
      <c r="H19" s="12">
        <v>105.0805925922308</v>
      </c>
      <c r="I19" s="66">
        <v>67.163324386229803</v>
      </c>
      <c r="J19" s="13"/>
      <c r="L19" s="13"/>
      <c r="M19" s="13"/>
      <c r="N19" s="13"/>
      <c r="O19" s="13"/>
      <c r="P19" s="13"/>
    </row>
    <row r="20" spans="1:16">
      <c r="A20" s="2">
        <v>43190</v>
      </c>
      <c r="B20" s="12">
        <v>5016.0897521220904</v>
      </c>
      <c r="C20" s="66">
        <v>3486.1933514741704</v>
      </c>
      <c r="D20" s="12">
        <v>2350.5141815461802</v>
      </c>
      <c r="E20" s="66">
        <v>1931.797501153</v>
      </c>
      <c r="F20" s="12">
        <v>2307.9475098671501</v>
      </c>
      <c r="G20" s="66">
        <v>1274.67756426658</v>
      </c>
      <c r="H20" s="12">
        <v>109.4958923336208</v>
      </c>
      <c r="I20" s="66">
        <v>69.823780235630792</v>
      </c>
      <c r="J20" s="13"/>
      <c r="L20" s="13"/>
      <c r="M20" s="13"/>
      <c r="N20" s="13"/>
      <c r="O20" s="13"/>
      <c r="P20" s="13"/>
    </row>
    <row r="21" spans="1:16">
      <c r="A21" s="2">
        <v>43281</v>
      </c>
      <c r="B21" s="12">
        <v>5171.1590502460003</v>
      </c>
      <c r="C21" s="66">
        <v>3548.7441350899794</v>
      </c>
      <c r="D21" s="12">
        <v>2386.0718689393902</v>
      </c>
      <c r="E21" s="66">
        <v>1954.667653109</v>
      </c>
      <c r="F21" s="12">
        <v>2419.1207836731501</v>
      </c>
      <c r="G21" s="66">
        <v>1309.4553314051798</v>
      </c>
      <c r="H21" s="12">
        <v>114.1044101745798</v>
      </c>
      <c r="I21" s="66">
        <v>73.106939069799793</v>
      </c>
      <c r="J21" s="13"/>
      <c r="L21" s="13"/>
      <c r="M21" s="13"/>
      <c r="N21" s="13"/>
      <c r="O21" s="13"/>
      <c r="P21" s="13"/>
    </row>
    <row r="22" spans="1:16">
      <c r="A22" s="2">
        <v>43373</v>
      </c>
      <c r="B22" s="12">
        <v>5193.8967535891798</v>
      </c>
      <c r="C22" s="66">
        <v>3570.0053364569794</v>
      </c>
      <c r="D22" s="12">
        <v>2405.0245084082599</v>
      </c>
      <c r="E22" s="66">
        <v>1970.2284125149999</v>
      </c>
      <c r="F22" s="12">
        <v>2423.6921509592098</v>
      </c>
      <c r="G22" s="66">
        <v>1313.45004301718</v>
      </c>
      <c r="H22" s="12">
        <v>114.49307882261</v>
      </c>
      <c r="I22" s="66">
        <v>73.412973531800006</v>
      </c>
      <c r="J22" s="13"/>
      <c r="L22" s="13"/>
      <c r="M22" s="13"/>
      <c r="N22" s="13"/>
      <c r="O22" s="13"/>
      <c r="P22" s="13"/>
    </row>
    <row r="23" spans="1:16">
      <c r="A23" s="2">
        <v>43465</v>
      </c>
      <c r="B23" s="12">
        <v>5199.1131644501093</v>
      </c>
      <c r="C23" s="66">
        <v>3598.2060526671598</v>
      </c>
      <c r="D23" s="12">
        <v>2426.5193071425297</v>
      </c>
      <c r="E23" s="66">
        <v>1990.7064546490001</v>
      </c>
      <c r="F23" s="12">
        <v>2409.6518737519004</v>
      </c>
      <c r="G23" s="66">
        <v>1322.0670221980597</v>
      </c>
      <c r="H23" s="12">
        <v>111.50890543808971</v>
      </c>
      <c r="I23" s="66">
        <v>71.095642095099706</v>
      </c>
      <c r="J23" s="13"/>
      <c r="L23" s="13"/>
      <c r="M23" s="13"/>
      <c r="N23" s="13"/>
      <c r="O23" s="13"/>
      <c r="P23" s="13"/>
    </row>
    <row r="24" spans="1:16">
      <c r="A24" s="2">
        <v>43555</v>
      </c>
      <c r="B24" s="12">
        <v>5330.3501029365289</v>
      </c>
      <c r="C24" s="66">
        <v>3635.3892380071602</v>
      </c>
      <c r="D24" s="12">
        <v>2457.3063526868896</v>
      </c>
      <c r="E24" s="66">
        <v>2004.1098522939999</v>
      </c>
      <c r="F24" s="12">
        <v>2500.810536945</v>
      </c>
      <c r="G24" s="66">
        <v>1337.9541061170598</v>
      </c>
      <c r="H24" s="12">
        <v>115.91071456188968</v>
      </c>
      <c r="I24" s="66">
        <v>78.063994895099697</v>
      </c>
      <c r="J24" s="13"/>
      <c r="M24" s="13"/>
      <c r="N24" s="13"/>
      <c r="O24" s="13"/>
      <c r="P24" s="13"/>
    </row>
    <row r="25" spans="1:16">
      <c r="A25" s="2">
        <v>43646</v>
      </c>
      <c r="B25" s="12">
        <v>5430.2995110533193</v>
      </c>
      <c r="C25" s="66">
        <v>3687.3902724457298</v>
      </c>
      <c r="D25" s="12">
        <v>2487.8573815504801</v>
      </c>
      <c r="E25" s="66">
        <v>2023.3433281969999</v>
      </c>
      <c r="F25" s="12">
        <v>2564.4119947100194</v>
      </c>
      <c r="G25" s="66">
        <v>1365.6003008402097</v>
      </c>
      <c r="H25" s="12">
        <v>122.4107898746897</v>
      </c>
      <c r="I25" s="66">
        <v>81.258003649579692</v>
      </c>
      <c r="J25" s="13"/>
      <c r="M25" s="13"/>
      <c r="N25" s="13"/>
      <c r="O25" s="13"/>
      <c r="P25" s="13"/>
    </row>
    <row r="26" spans="1:16">
      <c r="A26" s="2">
        <v>43738</v>
      </c>
      <c r="B26" s="12">
        <v>5456.5701962368785</v>
      </c>
      <c r="C26" s="66">
        <v>3698.36968419288</v>
      </c>
      <c r="D26" s="12">
        <v>2517.26361733558</v>
      </c>
      <c r="E26" s="66">
        <v>2040.8022871709998</v>
      </c>
      <c r="F26" s="12">
        <v>2560.71291528134</v>
      </c>
      <c r="G26" s="66">
        <v>1358.5690037581896</v>
      </c>
      <c r="H26" s="12">
        <v>122.19354105281958</v>
      </c>
      <c r="I26" s="66">
        <v>80.691462862689605</v>
      </c>
      <c r="M26" s="13"/>
      <c r="N26" s="13"/>
      <c r="O26" s="13"/>
      <c r="P26" s="13"/>
    </row>
    <row r="27" spans="1:16">
      <c r="A27" s="2">
        <v>43830</v>
      </c>
      <c r="B27" s="12">
        <v>5425.6123458792081</v>
      </c>
      <c r="C27" s="66">
        <v>3718.1904319943892</v>
      </c>
      <c r="D27" s="12">
        <v>2543.0939942290897</v>
      </c>
      <c r="E27" s="66">
        <v>2061.6403206949999</v>
      </c>
      <c r="F27" s="12">
        <v>2510.715323894749</v>
      </c>
      <c r="G27" s="66">
        <v>1361.3296980406094</v>
      </c>
      <c r="H27" s="12">
        <v>120.25830482670978</v>
      </c>
      <c r="I27" s="66">
        <v>79.939039978779803</v>
      </c>
      <c r="M27" s="13"/>
      <c r="N27" s="13"/>
      <c r="O27" s="13"/>
      <c r="P27" s="13"/>
    </row>
    <row r="28" spans="1:16">
      <c r="A28" s="2">
        <v>43921</v>
      </c>
      <c r="B28" s="12">
        <v>5542.778820645377</v>
      </c>
      <c r="C28" s="66">
        <v>3777.0632672483666</v>
      </c>
      <c r="D28" s="12">
        <v>2574.2890460845501</v>
      </c>
      <c r="E28" s="66">
        <v>2080.7355363299998</v>
      </c>
      <c r="F28" s="12">
        <v>2599.28983929384</v>
      </c>
      <c r="G28" s="66">
        <v>1398.6226016261999</v>
      </c>
      <c r="H28" s="12">
        <v>120.925663827517</v>
      </c>
      <c r="I28" s="66">
        <v>81.276832857167008</v>
      </c>
      <c r="M28" s="13"/>
      <c r="N28" s="13"/>
      <c r="O28" s="13"/>
      <c r="P28" s="13"/>
    </row>
    <row r="29" spans="1:16">
      <c r="A29" s="2">
        <v>44012</v>
      </c>
      <c r="B29" s="12">
        <v>5462.3655011094343</v>
      </c>
      <c r="C29" s="66">
        <v>3806.0719478740839</v>
      </c>
      <c r="D29" s="12">
        <v>2583.4124895654891</v>
      </c>
      <c r="E29" s="66">
        <v>2107.5037955799999</v>
      </c>
      <c r="F29" s="12">
        <v>2511.5981595540702</v>
      </c>
      <c r="G29" s="66">
        <v>1398.2070794036401</v>
      </c>
      <c r="H29" s="12">
        <v>129.5871523646039</v>
      </c>
      <c r="I29" s="66">
        <v>82.585903847443902</v>
      </c>
      <c r="M29" s="13"/>
      <c r="N29" s="13"/>
      <c r="O29" s="13"/>
      <c r="P29" s="13"/>
    </row>
    <row r="30" spans="1:16">
      <c r="A30" s="2">
        <v>44104</v>
      </c>
      <c r="B30" s="66">
        <v>5453.2754143932789</v>
      </c>
      <c r="C30" s="66">
        <v>3801.4179917359893</v>
      </c>
      <c r="D30" s="66">
        <v>2610.9717882396199</v>
      </c>
      <c r="E30" s="66">
        <v>2130.3040399249999</v>
      </c>
      <c r="F30" s="66">
        <v>2472.6173824863999</v>
      </c>
      <c r="G30" s="66">
        <v>1368.7366898108999</v>
      </c>
      <c r="H30" s="66">
        <v>129.59994923386969</v>
      </c>
      <c r="I30" s="66">
        <v>82.888514029089606</v>
      </c>
      <c r="J30" s="26"/>
      <c r="K30" s="26"/>
      <c r="M30" s="13"/>
      <c r="N30" s="13"/>
      <c r="O30" s="13"/>
      <c r="P30" s="13"/>
    </row>
    <row r="31" spans="1:16">
      <c r="A31" s="2">
        <v>44196</v>
      </c>
      <c r="B31" s="66">
        <v>5397.7746948825597</v>
      </c>
      <c r="C31" s="66">
        <v>3826.6792770655998</v>
      </c>
      <c r="D31" s="66">
        <v>2627.0052474228291</v>
      </c>
      <c r="E31" s="66">
        <v>2157.6296548670002</v>
      </c>
      <c r="F31" s="66">
        <v>2407.23302922015</v>
      </c>
      <c r="G31" s="66">
        <v>1367.3542672663398</v>
      </c>
      <c r="H31" s="66">
        <v>122.53775609785959</v>
      </c>
      <c r="I31" s="66">
        <v>80.6048211552596</v>
      </c>
      <c r="J31" s="26"/>
      <c r="K31" s="26"/>
      <c r="M31" s="13"/>
      <c r="N31" s="13"/>
      <c r="O31" s="13"/>
      <c r="P31" s="13"/>
    </row>
    <row r="32" spans="1:16">
      <c r="A32" s="2">
        <v>44286</v>
      </c>
      <c r="B32" s="66">
        <v>5491.0479983250098</v>
      </c>
      <c r="C32" s="66">
        <v>3841.4187356676698</v>
      </c>
      <c r="D32" s="66">
        <v>2669.41735144312</v>
      </c>
      <c r="E32" s="66">
        <v>2178.7180420680002</v>
      </c>
      <c r="F32" s="66">
        <v>2455.57638964232</v>
      </c>
      <c r="G32" s="66">
        <v>1359.35272402181</v>
      </c>
      <c r="H32" s="66">
        <v>116.5506814269196</v>
      </c>
      <c r="I32" s="66">
        <v>81.618763830859592</v>
      </c>
      <c r="M32" s="13"/>
      <c r="N32" s="13"/>
      <c r="O32" s="13"/>
      <c r="P32" s="13"/>
    </row>
    <row r="33" spans="1:16">
      <c r="A33" s="2">
        <v>44377</v>
      </c>
      <c r="B33" s="66">
        <v>5530.1098107285197</v>
      </c>
      <c r="C33" s="66">
        <v>3897.9482905489599</v>
      </c>
      <c r="D33" s="66">
        <v>2705.0069990623892</v>
      </c>
      <c r="E33" s="66">
        <v>2214.4893605880002</v>
      </c>
      <c r="F33" s="66">
        <v>2453.5207668416201</v>
      </c>
      <c r="G33" s="66">
        <v>1372.9140016630399</v>
      </c>
      <c r="H33" s="66">
        <v>120.18029350823942</v>
      </c>
      <c r="I33" s="66">
        <v>85.7274558749194</v>
      </c>
      <c r="M33" s="13"/>
      <c r="N33" s="13"/>
      <c r="O33" s="13"/>
      <c r="P33" s="13"/>
    </row>
    <row r="34" spans="1:16">
      <c r="A34" s="2">
        <v>44469</v>
      </c>
      <c r="B34" s="66">
        <v>5599</v>
      </c>
      <c r="C34" s="66">
        <v>3942.4593664032727</v>
      </c>
      <c r="D34" s="66">
        <v>2747</v>
      </c>
      <c r="E34" s="66">
        <v>2248.2573368781864</v>
      </c>
      <c r="F34" s="66">
        <v>2477</v>
      </c>
      <c r="G34" s="66">
        <v>1382.0918204136101</v>
      </c>
      <c r="H34" s="66">
        <v>122</v>
      </c>
      <c r="I34" s="66">
        <v>85.450832016509494</v>
      </c>
    </row>
    <row r="35" spans="1:16">
      <c r="A35" s="2">
        <v>44561</v>
      </c>
      <c r="B35" s="66">
        <v>5460</v>
      </c>
      <c r="C35" s="66">
        <v>4028.0400951295064</v>
      </c>
      <c r="D35" s="66">
        <v>2690</v>
      </c>
      <c r="E35" s="66">
        <v>2280.5942527624156</v>
      </c>
      <c r="F35" s="66">
        <v>2401</v>
      </c>
      <c r="G35" s="66">
        <v>1435.5623348620597</v>
      </c>
      <c r="H35" s="66">
        <v>116</v>
      </c>
      <c r="I35" s="66">
        <v>84.054800956109602</v>
      </c>
    </row>
    <row r="36" spans="1:16">
      <c r="A36" s="2">
        <v>44651</v>
      </c>
      <c r="B36" s="66">
        <v>5632.6764149511373</v>
      </c>
      <c r="C36" s="66">
        <v>4114.9986471009679</v>
      </c>
      <c r="D36" s="66">
        <v>2722.9326501773721</v>
      </c>
      <c r="E36" s="66">
        <v>2299.3483058806723</v>
      </c>
      <c r="F36" s="66">
        <v>2532.4403576014897</v>
      </c>
      <c r="G36" s="66">
        <v>1500.8129709593602</v>
      </c>
      <c r="H36" s="66">
        <v>119.6348078374097</v>
      </c>
      <c r="I36" s="66">
        <v>85.985495469499696</v>
      </c>
    </row>
    <row r="37" spans="1:16">
      <c r="A37" s="2">
        <v>44742</v>
      </c>
      <c r="B37" s="66">
        <v>5755.2162670124471</v>
      </c>
      <c r="C37" s="66">
        <v>4186.3247162146581</v>
      </c>
      <c r="D37" s="66">
        <v>2761.8463736870581</v>
      </c>
      <c r="E37" s="66">
        <v>2321.4920643259179</v>
      </c>
      <c r="F37" s="66">
        <v>2614.87438081646</v>
      </c>
      <c r="G37" s="66">
        <v>1546.67897898716</v>
      </c>
      <c r="H37" s="66">
        <v>124.86669413781</v>
      </c>
      <c r="I37" s="66">
        <v>89.880995412169995</v>
      </c>
    </row>
    <row r="38" spans="1:16">
      <c r="A38" s="62">
        <v>44834</v>
      </c>
      <c r="B38" s="66">
        <v>5856.8956833260099</v>
      </c>
      <c r="C38" s="66">
        <v>4251.90471719788</v>
      </c>
      <c r="D38" s="66">
        <v>2774.6810832189076</v>
      </c>
      <c r="E38" s="66">
        <v>2333.9491446260677</v>
      </c>
      <c r="F38" s="66">
        <v>2701.8972968656299</v>
      </c>
      <c r="G38" s="66">
        <v>1603.19414074152</v>
      </c>
      <c r="H38" s="88">
        <v>123.02149968791001</v>
      </c>
      <c r="I38" s="66">
        <v>86.976365695970003</v>
      </c>
    </row>
    <row r="39" spans="1:16">
      <c r="A39" s="62">
        <v>44926</v>
      </c>
      <c r="B39" s="66">
        <v>5890.4857265984101</v>
      </c>
      <c r="C39" s="66">
        <v>4251.3893485200597</v>
      </c>
      <c r="D39" s="66">
        <v>2785.7607888873799</v>
      </c>
      <c r="E39" s="66">
        <v>2331.9304134849999</v>
      </c>
      <c r="F39" s="66">
        <v>2730.29119212774</v>
      </c>
      <c r="G39" s="66">
        <v>1611.91623619199</v>
      </c>
      <c r="H39" s="88">
        <v>119.22329523012</v>
      </c>
      <c r="I39" s="66">
        <v>82.191447570069798</v>
      </c>
    </row>
    <row r="43" spans="1:16">
      <c r="B43" s="128"/>
      <c r="C43" s="128"/>
      <c r="D43" s="128"/>
      <c r="E43" s="128"/>
      <c r="F43" s="128"/>
      <c r="G43" s="128"/>
      <c r="H43" s="128"/>
      <c r="I43" s="128"/>
      <c r="K43" s="128"/>
    </row>
    <row r="47" spans="1:16">
      <c r="B47" s="66"/>
      <c r="C47" s="66"/>
      <c r="D47" s="66"/>
      <c r="E47" s="66"/>
      <c r="F47" s="66"/>
      <c r="G47" s="66"/>
      <c r="H47" s="66"/>
      <c r="I47" s="66"/>
    </row>
    <row r="48" spans="1:16">
      <c r="B48" s="111"/>
      <c r="C48" s="111"/>
      <c r="D48" s="111"/>
      <c r="E48" s="111"/>
      <c r="F48" s="111"/>
      <c r="G48" s="111"/>
      <c r="H48" s="111"/>
      <c r="I48" s="111"/>
    </row>
    <row r="50" spans="4:9">
      <c r="D50" s="111"/>
      <c r="E50" s="111"/>
      <c r="F50" s="111"/>
      <c r="G50" s="111"/>
      <c r="H50" s="111"/>
      <c r="I50" s="111"/>
    </row>
    <row r="54" spans="4:9">
      <c r="D54" s="111"/>
      <c r="E54" s="111"/>
      <c r="F54" s="111"/>
      <c r="G54" s="111"/>
      <c r="H54" s="111"/>
      <c r="I54" s="111"/>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J41"/>
  <sheetViews>
    <sheetView workbookViewId="0"/>
  </sheetViews>
  <sheetFormatPr defaultRowHeight="15"/>
  <cols>
    <col min="1" max="1" width="10" customWidth="1"/>
    <col min="2" max="2" width="20.5703125" customWidth="1"/>
    <col min="3" max="4" width="20.28515625" customWidth="1"/>
  </cols>
  <sheetData>
    <row r="1" spans="1:36">
      <c r="A1" s="1" t="s">
        <v>0</v>
      </c>
      <c r="B1" t="s">
        <v>127</v>
      </c>
    </row>
    <row r="2" spans="1:36">
      <c r="A2" s="1" t="s">
        <v>1</v>
      </c>
      <c r="B2" t="s">
        <v>4</v>
      </c>
    </row>
    <row r="3" spans="1:36">
      <c r="A3" s="1" t="s">
        <v>2</v>
      </c>
      <c r="B3" t="s">
        <v>63</v>
      </c>
    </row>
    <row r="4" spans="1:36">
      <c r="A4" s="1" t="s">
        <v>3</v>
      </c>
      <c r="B4" t="s">
        <v>128</v>
      </c>
    </row>
    <row r="5" spans="1:36">
      <c r="F5" s="38"/>
      <c r="G5" s="38"/>
      <c r="H5" s="38"/>
    </row>
    <row r="6" spans="1:36">
      <c r="F6" s="38"/>
      <c r="G6" s="38"/>
      <c r="H6" s="38"/>
    </row>
    <row r="7" spans="1:36">
      <c r="A7" s="3"/>
      <c r="B7" s="5" t="s">
        <v>5</v>
      </c>
      <c r="C7" s="64" t="s">
        <v>7</v>
      </c>
      <c r="G7" s="38"/>
      <c r="H7" s="38"/>
    </row>
    <row r="8" spans="1:36">
      <c r="A8" s="2">
        <v>42094</v>
      </c>
      <c r="B8" s="4">
        <v>0.6747231663885378</v>
      </c>
      <c r="C8" s="51">
        <v>6.1970998700000006</v>
      </c>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row>
    <row r="9" spans="1:36">
      <c r="A9" s="2">
        <v>42185</v>
      </c>
      <c r="B9" s="4">
        <v>0.63283821777640625</v>
      </c>
      <c r="C9" s="51">
        <v>6.0043461800000006</v>
      </c>
      <c r="F9" s="38"/>
      <c r="G9" s="38"/>
      <c r="H9" s="38"/>
    </row>
    <row r="10" spans="1:36">
      <c r="A10" s="2">
        <v>42277</v>
      </c>
      <c r="B10" s="4">
        <v>0.55300827873809377</v>
      </c>
      <c r="C10" s="51">
        <v>5.8717885800000005</v>
      </c>
      <c r="F10" s="38"/>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row>
    <row r="11" spans="1:36">
      <c r="A11" s="2">
        <v>42369</v>
      </c>
      <c r="B11" s="4">
        <v>0.60252088844870133</v>
      </c>
      <c r="C11" s="51">
        <v>5.7208654999999995</v>
      </c>
      <c r="F11" s="38"/>
      <c r="G11" s="38"/>
      <c r="H11" s="38"/>
    </row>
    <row r="12" spans="1:36">
      <c r="A12" s="2">
        <v>42460</v>
      </c>
      <c r="B12" s="4">
        <v>0.52118116606301401</v>
      </c>
      <c r="C12" s="51">
        <v>5.6180528399999998</v>
      </c>
      <c r="F12" s="38"/>
      <c r="G12" s="38"/>
      <c r="H12" s="38"/>
    </row>
    <row r="13" spans="1:36">
      <c r="A13" s="2">
        <v>42551</v>
      </c>
      <c r="B13" s="4">
        <v>0.50919804362036702</v>
      </c>
      <c r="C13" s="51">
        <v>5.4317499199999997</v>
      </c>
      <c r="F13" s="49"/>
      <c r="G13" s="38"/>
      <c r="H13" s="38"/>
    </row>
    <row r="14" spans="1:36">
      <c r="A14" s="2">
        <v>42643</v>
      </c>
      <c r="B14" s="4">
        <v>0.48421328225544324</v>
      </c>
      <c r="C14" s="51">
        <v>5.3093890400000001</v>
      </c>
      <c r="F14" s="49"/>
      <c r="G14" s="38"/>
      <c r="H14" s="38"/>
    </row>
    <row r="15" spans="1:36">
      <c r="A15" s="2">
        <v>42735</v>
      </c>
      <c r="B15" s="4">
        <v>0.55316388836716945</v>
      </c>
      <c r="C15" s="51">
        <v>5.0744811600000004</v>
      </c>
      <c r="F15" s="49"/>
      <c r="G15" s="38"/>
      <c r="H15" s="38"/>
    </row>
    <row r="16" spans="1:36">
      <c r="A16" s="2">
        <v>42825</v>
      </c>
      <c r="B16" s="4">
        <v>0.47850906425077067</v>
      </c>
      <c r="C16" s="51">
        <v>4.80171378</v>
      </c>
      <c r="F16" s="49"/>
      <c r="G16" s="38"/>
      <c r="H16" s="38"/>
    </row>
    <row r="17" spans="1:11">
      <c r="A17" s="2">
        <v>42916</v>
      </c>
      <c r="B17" s="4">
        <v>0.52325694426460767</v>
      </c>
      <c r="C17" s="51">
        <v>4.4425823300000005</v>
      </c>
      <c r="F17" s="49"/>
      <c r="G17" s="38"/>
      <c r="H17" s="38"/>
    </row>
    <row r="18" spans="1:11">
      <c r="A18" s="2">
        <v>43008</v>
      </c>
      <c r="B18" s="4">
        <v>0.52450166267347631</v>
      </c>
      <c r="C18" s="51">
        <v>4.2294587300000002</v>
      </c>
      <c r="F18" s="49"/>
      <c r="G18" s="38"/>
      <c r="H18" s="38"/>
    </row>
    <row r="19" spans="1:11">
      <c r="A19" s="2">
        <v>43100</v>
      </c>
      <c r="B19" s="4">
        <v>0.55929779816739023</v>
      </c>
      <c r="C19" s="51">
        <v>4.0536493399999998</v>
      </c>
      <c r="F19" s="49"/>
      <c r="G19" s="38"/>
      <c r="H19" s="38"/>
    </row>
    <row r="20" spans="1:11">
      <c r="A20" s="2">
        <v>43190</v>
      </c>
      <c r="B20" s="4">
        <v>0.52847032576842623</v>
      </c>
      <c r="C20" s="51">
        <v>3.84350221</v>
      </c>
      <c r="F20" s="49"/>
      <c r="G20" s="38"/>
      <c r="H20" s="38"/>
    </row>
    <row r="21" spans="1:11">
      <c r="A21" s="2">
        <v>43281</v>
      </c>
      <c r="B21" s="4">
        <v>0.48106725377456033</v>
      </c>
      <c r="C21" s="51">
        <v>3.5850770999999995</v>
      </c>
      <c r="F21" s="49"/>
      <c r="G21" s="38"/>
      <c r="H21" s="38"/>
    </row>
    <row r="22" spans="1:11">
      <c r="A22" s="2">
        <v>43373</v>
      </c>
      <c r="B22" s="4">
        <v>0.48485066713261826</v>
      </c>
      <c r="C22" s="51">
        <v>3.4363483200000005</v>
      </c>
      <c r="F22" s="49"/>
      <c r="G22" s="38"/>
      <c r="H22" s="38"/>
    </row>
    <row r="23" spans="1:11">
      <c r="A23" s="2">
        <v>43465</v>
      </c>
      <c r="B23" s="4">
        <v>0.50585421638557004</v>
      </c>
      <c r="C23" s="51">
        <v>3.1860449200000001</v>
      </c>
      <c r="F23" s="49"/>
      <c r="G23" s="38"/>
      <c r="H23" s="38"/>
    </row>
    <row r="24" spans="1:11">
      <c r="A24" s="2">
        <v>43555</v>
      </c>
      <c r="B24" s="4">
        <v>0.5069869387851994</v>
      </c>
      <c r="C24" s="51">
        <v>3.0971663199999999</v>
      </c>
      <c r="F24" s="49"/>
      <c r="G24" s="38"/>
      <c r="H24" s="38"/>
    </row>
    <row r="25" spans="1:11">
      <c r="A25" s="2">
        <v>43646</v>
      </c>
      <c r="B25" s="4">
        <v>0.55886087665995898</v>
      </c>
      <c r="C25" s="51">
        <v>2.9915153299999999</v>
      </c>
      <c r="F25" s="49"/>
      <c r="G25" s="38"/>
      <c r="H25" s="38"/>
    </row>
    <row r="26" spans="1:11">
      <c r="A26" s="2">
        <v>43738</v>
      </c>
      <c r="B26" s="4">
        <v>0.5722313449463845</v>
      </c>
      <c r="C26" s="51">
        <v>2.8785687599999998</v>
      </c>
      <c r="F26" s="49"/>
      <c r="G26" s="38"/>
      <c r="H26" s="38"/>
    </row>
    <row r="27" spans="1:11">
      <c r="A27" s="2">
        <v>43830</v>
      </c>
      <c r="B27" s="4">
        <v>0.60253860226764622</v>
      </c>
      <c r="C27" s="51">
        <v>2.7481922999999999</v>
      </c>
      <c r="F27" s="49"/>
      <c r="G27" s="38"/>
      <c r="H27" s="38"/>
    </row>
    <row r="28" spans="1:11">
      <c r="A28" s="2">
        <v>43921</v>
      </c>
      <c r="B28" s="4">
        <v>0.54366240673297084</v>
      </c>
      <c r="C28" s="51">
        <v>2.96548386</v>
      </c>
      <c r="F28" s="49"/>
      <c r="G28" s="38"/>
      <c r="H28" s="38"/>
      <c r="J28" s="30"/>
      <c r="K28" s="30"/>
    </row>
    <row r="29" spans="1:11">
      <c r="A29" s="2">
        <v>44012</v>
      </c>
      <c r="B29" s="4">
        <v>0.56197151320879846</v>
      </c>
      <c r="C29" s="51">
        <v>2.8682891799999997</v>
      </c>
      <c r="F29" s="49"/>
      <c r="G29" s="38"/>
      <c r="H29" s="38"/>
    </row>
    <row r="30" spans="1:11">
      <c r="A30" s="2">
        <v>44104</v>
      </c>
      <c r="B30" s="4">
        <v>0.55840205351205219</v>
      </c>
      <c r="C30" s="51">
        <v>2.7564243099999999</v>
      </c>
      <c r="F30" s="49"/>
      <c r="G30" s="38"/>
      <c r="H30" s="38"/>
    </row>
    <row r="31" spans="1:11">
      <c r="A31" s="2">
        <v>44196</v>
      </c>
      <c r="B31" s="4">
        <v>0.52561045829836228</v>
      </c>
      <c r="C31" s="51">
        <v>2.5735600199999999</v>
      </c>
      <c r="F31" s="49"/>
      <c r="G31" s="38"/>
      <c r="H31" s="38"/>
      <c r="I31" s="30"/>
      <c r="J31" s="30"/>
      <c r="K31" s="30"/>
    </row>
    <row r="32" spans="1:11">
      <c r="A32" s="2">
        <v>44286</v>
      </c>
      <c r="B32" s="4">
        <v>0.43902926690973959</v>
      </c>
      <c r="C32" s="51">
        <v>2.4770480199999998</v>
      </c>
      <c r="F32" s="49"/>
      <c r="G32" s="38"/>
      <c r="H32" s="38"/>
      <c r="I32" s="30"/>
    </row>
    <row r="33" spans="1:9">
      <c r="A33" s="2">
        <v>44377</v>
      </c>
      <c r="B33" s="4">
        <v>0.39174064299886568</v>
      </c>
      <c r="C33" s="51">
        <v>2.3006663299999999</v>
      </c>
      <c r="F33" s="49"/>
      <c r="G33" s="38"/>
      <c r="H33" s="38"/>
      <c r="I33" s="30"/>
    </row>
    <row r="34" spans="1:9">
      <c r="A34" s="2">
        <v>44469</v>
      </c>
      <c r="B34" s="4">
        <v>0.36670200525567975</v>
      </c>
      <c r="C34" s="51">
        <v>2.1466054200000002</v>
      </c>
      <c r="F34" s="49"/>
      <c r="G34" s="38"/>
      <c r="H34" s="38"/>
    </row>
    <row r="35" spans="1:9">
      <c r="A35" s="2">
        <v>44561</v>
      </c>
      <c r="B35" s="4">
        <v>0.3573315354272219</v>
      </c>
      <c r="C35" s="51">
        <v>2.0397199800000001</v>
      </c>
      <c r="F35" s="49"/>
      <c r="G35" s="38"/>
      <c r="H35" s="38"/>
    </row>
    <row r="36" spans="1:9">
      <c r="A36" s="2">
        <v>44651</v>
      </c>
      <c r="B36" s="4">
        <v>0.28873596396847873</v>
      </c>
      <c r="C36" s="51">
        <v>1.9179490099999998</v>
      </c>
      <c r="F36" s="49"/>
      <c r="G36" s="38"/>
      <c r="H36" s="38"/>
    </row>
    <row r="37" spans="1:9">
      <c r="A37" s="2">
        <v>44742</v>
      </c>
      <c r="B37" s="4">
        <v>0.2802290017835864</v>
      </c>
      <c r="C37" s="51">
        <v>1.8102841500000002</v>
      </c>
      <c r="F37" s="49"/>
      <c r="G37" s="38"/>
      <c r="H37" s="38"/>
    </row>
    <row r="38" spans="1:9">
      <c r="A38" s="62">
        <v>44834</v>
      </c>
      <c r="B38" s="51">
        <v>0.27163589301450475</v>
      </c>
      <c r="C38" s="51">
        <v>1.7587948999999998</v>
      </c>
      <c r="F38" s="49"/>
      <c r="G38" s="38"/>
      <c r="H38" s="38"/>
    </row>
    <row r="39" spans="1:9">
      <c r="A39" s="62">
        <v>44926</v>
      </c>
      <c r="B39" s="51">
        <v>0.2580872317481403</v>
      </c>
      <c r="F39" s="49"/>
      <c r="G39" s="38"/>
      <c r="H39" s="38"/>
    </row>
    <row r="40" spans="1:9">
      <c r="F40" s="49"/>
      <c r="G40" s="38"/>
      <c r="H40" s="38"/>
    </row>
    <row r="41" spans="1:9">
      <c r="F41" s="49"/>
      <c r="G41" s="38"/>
      <c r="H41" s="3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41"/>
  <sheetViews>
    <sheetView workbookViewId="0"/>
  </sheetViews>
  <sheetFormatPr defaultRowHeight="15"/>
  <cols>
    <col min="1" max="1" width="10" customWidth="1"/>
    <col min="2" max="2" width="26.140625" customWidth="1"/>
    <col min="3" max="3" width="45.140625" bestFit="1" customWidth="1"/>
    <col min="5" max="5" width="10.42578125" bestFit="1" customWidth="1"/>
  </cols>
  <sheetData>
    <row r="1" spans="1:29">
      <c r="A1" s="1" t="s">
        <v>0</v>
      </c>
      <c r="B1" t="s">
        <v>129</v>
      </c>
    </row>
    <row r="2" spans="1:29">
      <c r="A2" s="1" t="s">
        <v>1</v>
      </c>
      <c r="B2" t="s">
        <v>4</v>
      </c>
    </row>
    <row r="3" spans="1:29">
      <c r="A3" s="1" t="s">
        <v>2</v>
      </c>
      <c r="B3" t="s">
        <v>9</v>
      </c>
    </row>
    <row r="4" spans="1:29">
      <c r="A4" s="1" t="s">
        <v>3</v>
      </c>
      <c r="B4" t="s">
        <v>130</v>
      </c>
    </row>
    <row r="7" spans="1:29">
      <c r="A7" s="3"/>
      <c r="B7" s="5" t="s">
        <v>24</v>
      </c>
      <c r="C7" s="5" t="s">
        <v>25</v>
      </c>
      <c r="I7" s="49"/>
    </row>
    <row r="8" spans="1:29">
      <c r="A8" s="2">
        <v>42094</v>
      </c>
      <c r="B8" s="53">
        <v>8.5390994677480805</v>
      </c>
      <c r="C8" s="53">
        <v>8.5390994677480805</v>
      </c>
      <c r="E8" s="30"/>
      <c r="I8" s="49"/>
    </row>
    <row r="9" spans="1:29">
      <c r="A9" s="2">
        <v>42185</v>
      </c>
      <c r="B9" s="53">
        <v>7.9371872364284144</v>
      </c>
      <c r="C9" s="53">
        <v>8.2381433520882474</v>
      </c>
      <c r="E9" s="30"/>
      <c r="F9" s="30"/>
      <c r="I9" s="49"/>
    </row>
    <row r="10" spans="1:29">
      <c r="A10" s="2">
        <v>42277</v>
      </c>
      <c r="B10" s="53">
        <v>7.5621692512255754</v>
      </c>
      <c r="C10" s="53">
        <v>8.012818651800691</v>
      </c>
      <c r="E10" s="30"/>
      <c r="F10" s="30"/>
      <c r="I10" s="49"/>
      <c r="J10" s="38"/>
    </row>
    <row r="11" spans="1:29">
      <c r="A11" s="2">
        <v>42369</v>
      </c>
      <c r="B11" s="53">
        <v>8.5075891550878655</v>
      </c>
      <c r="C11" s="53">
        <v>8.1365112776224837</v>
      </c>
      <c r="E11" s="30"/>
      <c r="F11" s="30"/>
      <c r="G11" s="26"/>
      <c r="H11" s="26"/>
      <c r="I11" s="49"/>
      <c r="J11" s="38"/>
      <c r="K11" s="26"/>
      <c r="L11" s="26"/>
      <c r="M11" s="26"/>
      <c r="N11" s="26"/>
      <c r="O11" s="26"/>
      <c r="P11" s="26"/>
      <c r="Q11" s="26"/>
      <c r="R11" s="26"/>
      <c r="S11" s="26"/>
      <c r="T11" s="26"/>
      <c r="U11" s="26"/>
      <c r="V11" s="26"/>
      <c r="W11" s="26"/>
      <c r="X11" s="26"/>
      <c r="Y11" s="26"/>
      <c r="Z11" s="26"/>
      <c r="AA11" s="26"/>
      <c r="AB11" s="26"/>
    </row>
    <row r="12" spans="1:29">
      <c r="A12" s="2">
        <v>42460</v>
      </c>
      <c r="B12" s="53">
        <v>11.280958497837878</v>
      </c>
      <c r="C12" s="53">
        <v>8.8219760351449334</v>
      </c>
      <c r="E12" s="30"/>
      <c r="F12" s="30"/>
      <c r="I12" s="49"/>
      <c r="J12" s="38"/>
    </row>
    <row r="13" spans="1:29">
      <c r="A13" s="2">
        <v>42551</v>
      </c>
      <c r="B13" s="53">
        <v>9.2095703085836824</v>
      </c>
      <c r="C13" s="53">
        <v>9.1400718031837513</v>
      </c>
      <c r="E13" s="30"/>
      <c r="F13" s="30"/>
      <c r="I13" s="49"/>
      <c r="J13" s="38"/>
    </row>
    <row r="14" spans="1:29">
      <c r="A14" s="2">
        <v>42643</v>
      </c>
      <c r="B14" s="53">
        <v>8.9819809774805144</v>
      </c>
      <c r="C14" s="53">
        <v>9.495024734747485</v>
      </c>
      <c r="E14" s="30"/>
      <c r="F14" s="30"/>
      <c r="I14" s="49"/>
      <c r="J14" s="38"/>
    </row>
    <row r="15" spans="1:29">
      <c r="A15" s="2">
        <v>42735</v>
      </c>
      <c r="B15" s="53">
        <v>8.3621946949326755</v>
      </c>
      <c r="C15" s="53">
        <v>9.4586761197086879</v>
      </c>
      <c r="E15" s="30"/>
      <c r="F15" s="30"/>
      <c r="H15" s="26"/>
      <c r="I15" s="49"/>
      <c r="J15" s="38"/>
      <c r="K15" s="26"/>
      <c r="L15" s="26"/>
      <c r="M15" s="26"/>
      <c r="N15" s="26"/>
      <c r="O15" s="26"/>
      <c r="P15" s="26"/>
      <c r="Q15" s="26"/>
      <c r="R15" s="26"/>
      <c r="S15" s="26"/>
      <c r="T15" s="26"/>
      <c r="U15" s="26"/>
      <c r="V15" s="26"/>
      <c r="W15" s="26"/>
      <c r="X15" s="26"/>
      <c r="Y15" s="26"/>
      <c r="Z15" s="26"/>
      <c r="AA15" s="26"/>
      <c r="AB15" s="26"/>
      <c r="AC15" s="26"/>
    </row>
    <row r="16" spans="1:29">
      <c r="A16" s="2">
        <v>42825</v>
      </c>
      <c r="B16" s="53">
        <v>6.5729393637527664</v>
      </c>
      <c r="C16" s="53">
        <v>8.2816713361874097</v>
      </c>
      <c r="E16" s="30"/>
      <c r="F16" s="30"/>
      <c r="I16" s="49"/>
      <c r="J16" s="38"/>
    </row>
    <row r="17" spans="1:10">
      <c r="A17" s="2">
        <v>42916</v>
      </c>
      <c r="B17" s="53">
        <v>11.689139467162224</v>
      </c>
      <c r="C17" s="53">
        <v>8.9015636258320452</v>
      </c>
      <c r="E17" s="30"/>
      <c r="F17" s="30"/>
      <c r="I17" s="49"/>
      <c r="J17" s="38"/>
    </row>
    <row r="18" spans="1:10">
      <c r="A18" s="2">
        <v>43008</v>
      </c>
      <c r="B18" s="53">
        <v>11.073995036348308</v>
      </c>
      <c r="C18" s="53">
        <v>9.4245671405489944</v>
      </c>
      <c r="E18" s="30"/>
      <c r="F18" s="30"/>
      <c r="I18" s="49"/>
      <c r="J18" s="38"/>
    </row>
    <row r="19" spans="1:10">
      <c r="A19" s="2">
        <v>43100</v>
      </c>
      <c r="B19" s="53">
        <v>9.5137622931604682</v>
      </c>
      <c r="C19" s="53">
        <v>9.7124590401059407</v>
      </c>
      <c r="E19" s="30"/>
      <c r="F19" s="30"/>
      <c r="I19" s="49"/>
      <c r="J19" s="38"/>
    </row>
    <row r="20" spans="1:10">
      <c r="A20" s="2">
        <v>43190</v>
      </c>
      <c r="B20" s="53">
        <v>6.8349808057519583</v>
      </c>
      <c r="C20" s="53">
        <v>9.7779694006057394</v>
      </c>
      <c r="E20" s="30"/>
      <c r="F20" s="30"/>
      <c r="I20" s="49"/>
      <c r="J20" s="38"/>
    </row>
    <row r="21" spans="1:10">
      <c r="A21" s="2">
        <v>43281</v>
      </c>
      <c r="B21" s="53">
        <v>11.293134523278354</v>
      </c>
      <c r="C21" s="53">
        <v>9.6789681646347709</v>
      </c>
      <c r="E21" s="30"/>
      <c r="F21" s="30"/>
      <c r="I21" s="49"/>
      <c r="J21" s="38"/>
    </row>
    <row r="22" spans="1:10">
      <c r="A22" s="2">
        <v>43373</v>
      </c>
      <c r="B22" s="53">
        <v>9.5814078814984001</v>
      </c>
      <c r="C22" s="53">
        <v>9.3058213759222959</v>
      </c>
      <c r="E22" s="30"/>
      <c r="F22" s="30"/>
      <c r="I22" s="49"/>
      <c r="J22" s="38"/>
    </row>
    <row r="23" spans="1:10">
      <c r="A23" s="2">
        <v>43465</v>
      </c>
      <c r="B23" s="53">
        <v>8.2270348006593892</v>
      </c>
      <c r="C23" s="53">
        <v>8.9841395027970243</v>
      </c>
      <c r="E23" s="30"/>
      <c r="F23" s="30"/>
      <c r="I23" s="49"/>
      <c r="J23" s="38"/>
    </row>
    <row r="24" spans="1:10">
      <c r="A24" s="2">
        <v>43555</v>
      </c>
      <c r="B24" s="53">
        <v>6.038537482110085</v>
      </c>
      <c r="C24" s="53">
        <v>8.7850286718865576</v>
      </c>
      <c r="E24" s="30"/>
      <c r="F24" s="30"/>
      <c r="I24" s="49"/>
      <c r="J24" s="38"/>
    </row>
    <row r="25" spans="1:10">
      <c r="A25" s="2">
        <v>43646</v>
      </c>
      <c r="B25" s="53">
        <v>6.6770487589517575</v>
      </c>
      <c r="C25" s="53">
        <v>7.6310072308049079</v>
      </c>
      <c r="E25" s="30"/>
      <c r="F25" s="30"/>
      <c r="I25" s="49"/>
      <c r="J25" s="38"/>
    </row>
    <row r="26" spans="1:10">
      <c r="A26" s="2">
        <v>43738</v>
      </c>
      <c r="B26" s="53">
        <v>6.6799553137726102</v>
      </c>
      <c r="C26" s="53">
        <v>6.9056440888734603</v>
      </c>
      <c r="E26" s="30"/>
      <c r="F26" s="30"/>
      <c r="I26" s="49"/>
      <c r="J26" s="38"/>
    </row>
    <row r="27" spans="1:10">
      <c r="A27" s="2">
        <v>43830</v>
      </c>
      <c r="B27" s="53">
        <v>7.4310173001272313</v>
      </c>
      <c r="C27" s="53">
        <v>6.7066397137404206</v>
      </c>
      <c r="E27" s="30"/>
      <c r="F27" s="30"/>
      <c r="I27" s="49"/>
      <c r="J27" s="38"/>
    </row>
    <row r="28" spans="1:10">
      <c r="A28" s="2">
        <v>43921</v>
      </c>
      <c r="B28" s="53">
        <v>5.0804807015527613</v>
      </c>
      <c r="C28" s="53">
        <v>6.4671255186010903</v>
      </c>
      <c r="E28" s="30"/>
      <c r="F28" s="30"/>
      <c r="I28" s="49"/>
      <c r="J28" s="38"/>
    </row>
    <row r="29" spans="1:10">
      <c r="A29" s="2">
        <v>44012</v>
      </c>
      <c r="B29" s="53">
        <v>6.7165327134308965</v>
      </c>
      <c r="C29" s="53">
        <v>6.4769965072208748</v>
      </c>
      <c r="E29" s="30"/>
      <c r="F29" s="30"/>
      <c r="H29" s="30"/>
      <c r="I29" s="49"/>
      <c r="J29" s="38"/>
    </row>
    <row r="30" spans="1:10">
      <c r="A30" s="2">
        <v>44104</v>
      </c>
      <c r="B30" s="53">
        <v>6.5709621457354235</v>
      </c>
      <c r="C30" s="53">
        <v>6.4497482152115779</v>
      </c>
      <c r="E30" s="30"/>
      <c r="F30" s="30"/>
      <c r="I30" s="49"/>
      <c r="J30" s="38"/>
    </row>
    <row r="31" spans="1:10">
      <c r="A31" s="2">
        <v>44196</v>
      </c>
      <c r="B31" s="53">
        <v>6.6163590954640332</v>
      </c>
      <c r="C31" s="53">
        <v>6.2460836640457789</v>
      </c>
      <c r="E31" s="30"/>
      <c r="F31" s="30"/>
      <c r="H31" s="30"/>
      <c r="I31" s="49"/>
      <c r="J31" s="38"/>
    </row>
    <row r="32" spans="1:10">
      <c r="A32" s="2">
        <v>44286</v>
      </c>
      <c r="B32" s="53">
        <v>7.1291294698026499</v>
      </c>
      <c r="C32" s="53">
        <v>6.7582458561082506</v>
      </c>
      <c r="E32" s="30"/>
      <c r="F32" s="30"/>
      <c r="H32" s="30"/>
      <c r="I32" s="49"/>
      <c r="J32" s="38"/>
    </row>
    <row r="33" spans="1:10">
      <c r="A33" s="2">
        <v>44377</v>
      </c>
      <c r="B33" s="53">
        <v>7.5681225824716511</v>
      </c>
      <c r="C33" s="53">
        <v>6.9711433233684392</v>
      </c>
      <c r="E33" s="30"/>
      <c r="F33" s="30"/>
      <c r="H33" s="30"/>
      <c r="I33" s="49"/>
      <c r="J33" s="38"/>
    </row>
    <row r="34" spans="1:10">
      <c r="A34" s="2">
        <v>44469</v>
      </c>
      <c r="B34" s="53">
        <v>7.4704960923800829</v>
      </c>
      <c r="C34" s="53">
        <v>7.1960268100296041</v>
      </c>
      <c r="E34" s="30"/>
      <c r="F34" s="30"/>
      <c r="H34" s="30"/>
      <c r="I34" s="49"/>
      <c r="J34" s="38"/>
    </row>
    <row r="35" spans="1:10">
      <c r="A35" s="2">
        <v>44561</v>
      </c>
      <c r="B35" s="53">
        <v>7.2274754376580557</v>
      </c>
      <c r="C35" s="53">
        <v>7.3488058955781099</v>
      </c>
      <c r="E35" s="30"/>
      <c r="F35" s="30"/>
      <c r="I35" s="49"/>
      <c r="J35" s="38"/>
    </row>
    <row r="36" spans="1:10">
      <c r="A36" s="2">
        <v>44651</v>
      </c>
      <c r="B36" s="53">
        <v>7.2261942341604861</v>
      </c>
      <c r="C36" s="53">
        <v>7.3730720866675696</v>
      </c>
      <c r="E36" s="30"/>
      <c r="F36" s="30"/>
      <c r="I36" s="49"/>
      <c r="J36" s="38"/>
    </row>
    <row r="37" spans="1:10">
      <c r="A37" s="2">
        <v>44742</v>
      </c>
      <c r="B37" s="90">
        <v>7.0096577393070527</v>
      </c>
      <c r="C37" s="90">
        <v>7.2334558758764196</v>
      </c>
      <c r="E37" s="30"/>
      <c r="F37" s="30"/>
      <c r="I37" s="49"/>
      <c r="J37" s="38"/>
    </row>
    <row r="38" spans="1:10">
      <c r="A38" s="62">
        <v>44834</v>
      </c>
      <c r="B38" s="90">
        <v>8.0508248454548497</v>
      </c>
      <c r="C38" s="90">
        <v>7.3785380641451113</v>
      </c>
      <c r="I38" s="49"/>
      <c r="J38" s="38"/>
    </row>
    <row r="39" spans="1:10">
      <c r="A39" s="62">
        <v>44926</v>
      </c>
      <c r="B39" s="90">
        <v>7.741090016318128</v>
      </c>
      <c r="C39" s="90">
        <v>7.5069417088101291</v>
      </c>
      <c r="I39" s="49"/>
    </row>
    <row r="40" spans="1:10">
      <c r="I40" s="49"/>
    </row>
    <row r="41" spans="1:10">
      <c r="B41" s="118"/>
      <c r="I41" s="49"/>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440-086A-4E97-9B33-5971E16CF549}">
  <dimension ref="A1:F39"/>
  <sheetViews>
    <sheetView workbookViewId="0">
      <selection activeCell="B2" sqref="B2"/>
    </sheetView>
  </sheetViews>
  <sheetFormatPr defaultRowHeight="15"/>
  <cols>
    <col min="2" max="2" width="26.42578125" customWidth="1"/>
    <col min="3" max="3" width="44.7109375" customWidth="1"/>
  </cols>
  <sheetData>
    <row r="1" spans="1:6">
      <c r="A1" s="61" t="s">
        <v>0</v>
      </c>
      <c r="B1" s="113" t="s">
        <v>132</v>
      </c>
      <c r="C1" s="113"/>
    </row>
    <row r="2" spans="1:6">
      <c r="A2" s="61" t="s">
        <v>1</v>
      </c>
      <c r="B2" s="113" t="s">
        <v>4</v>
      </c>
      <c r="C2" s="113"/>
    </row>
    <row r="3" spans="1:6">
      <c r="A3" s="61" t="s">
        <v>2</v>
      </c>
      <c r="B3" s="113" t="s">
        <v>9</v>
      </c>
      <c r="C3" s="113"/>
    </row>
    <row r="4" spans="1:6">
      <c r="A4" s="61" t="s">
        <v>3</v>
      </c>
      <c r="B4" s="113" t="s">
        <v>131</v>
      </c>
      <c r="C4" s="113"/>
    </row>
    <row r="5" spans="1:6">
      <c r="A5" s="113"/>
      <c r="B5" s="113"/>
      <c r="C5" s="113"/>
    </row>
    <row r="6" spans="1:6">
      <c r="A6" s="113"/>
      <c r="B6" s="113"/>
      <c r="C6" s="113"/>
    </row>
    <row r="7" spans="1:6">
      <c r="A7" s="63"/>
      <c r="B7" s="64" t="s">
        <v>84</v>
      </c>
      <c r="C7" s="64" t="s">
        <v>85</v>
      </c>
    </row>
    <row r="8" spans="1:6">
      <c r="A8" s="62">
        <v>42094</v>
      </c>
      <c r="B8" s="20">
        <v>0.41032446430371539</v>
      </c>
      <c r="C8" s="75">
        <v>0.41032446430371539</v>
      </c>
      <c r="F8" s="114"/>
    </row>
    <row r="9" spans="1:6">
      <c r="A9" s="62">
        <v>42185</v>
      </c>
      <c r="B9" s="20">
        <v>0.3778894317426803</v>
      </c>
      <c r="C9" s="75">
        <v>0.39410694802319785</v>
      </c>
      <c r="E9" s="114"/>
      <c r="F9" s="114"/>
    </row>
    <row r="10" spans="1:6">
      <c r="A10" s="62">
        <v>42277</v>
      </c>
      <c r="B10" s="20">
        <v>0.3665628269839073</v>
      </c>
      <c r="C10" s="75">
        <v>0.38492557434343433</v>
      </c>
      <c r="E10" s="114"/>
      <c r="F10" s="114"/>
    </row>
    <row r="11" spans="1:6">
      <c r="A11" s="62">
        <v>42369</v>
      </c>
      <c r="B11" s="20">
        <v>0.42180525002423502</v>
      </c>
      <c r="C11" s="75">
        <v>0.39414549326363452</v>
      </c>
      <c r="E11" s="114"/>
      <c r="F11" s="114"/>
    </row>
    <row r="12" spans="1:6">
      <c r="A12" s="62">
        <v>42460</v>
      </c>
      <c r="B12" s="20">
        <v>0.59351869022200066</v>
      </c>
      <c r="C12" s="75">
        <v>0.43994404974320572</v>
      </c>
      <c r="E12" s="114"/>
      <c r="F12" s="114"/>
    </row>
    <row r="13" spans="1:6">
      <c r="A13" s="62">
        <v>42551</v>
      </c>
      <c r="B13" s="20">
        <v>0.49302349624648756</v>
      </c>
      <c r="C13" s="75">
        <v>0.46872756586915765</v>
      </c>
      <c r="E13" s="114"/>
      <c r="F13" s="114"/>
    </row>
    <row r="14" spans="1:6">
      <c r="A14" s="62">
        <v>42643</v>
      </c>
      <c r="B14" s="20">
        <v>0.48613208468489849</v>
      </c>
      <c r="C14" s="75">
        <v>0.4986198802944054</v>
      </c>
      <c r="E14" s="114"/>
      <c r="F14" s="114"/>
    </row>
    <row r="15" spans="1:6">
      <c r="A15" s="62">
        <v>42735</v>
      </c>
      <c r="B15" s="20">
        <v>0.45958559945019956</v>
      </c>
      <c r="C15" s="75">
        <v>0.50806496765089659</v>
      </c>
      <c r="E15" s="114"/>
      <c r="F15" s="114"/>
    </row>
    <row r="16" spans="1:6">
      <c r="A16" s="62">
        <v>42825</v>
      </c>
      <c r="B16" s="20">
        <v>0.37221473672999544</v>
      </c>
      <c r="C16" s="75">
        <v>0.45273897927789525</v>
      </c>
      <c r="E16" s="114"/>
      <c r="F16" s="114"/>
    </row>
    <row r="17" spans="1:6">
      <c r="A17" s="62">
        <v>42916</v>
      </c>
      <c r="B17" s="20">
        <v>0.66272981645226192</v>
      </c>
      <c r="C17" s="75">
        <v>0.49516555932933887</v>
      </c>
      <c r="E17" s="114"/>
      <c r="F17" s="114"/>
    </row>
    <row r="18" spans="1:6">
      <c r="A18" s="62">
        <v>43008</v>
      </c>
      <c r="B18" s="20">
        <v>0.62911372689770639</v>
      </c>
      <c r="C18" s="75">
        <v>0.53091096988254083</v>
      </c>
      <c r="E18" s="114"/>
      <c r="F18" s="114"/>
    </row>
    <row r="19" spans="1:6">
      <c r="A19" s="62">
        <v>43100</v>
      </c>
      <c r="B19" s="20">
        <v>0.56005977504052606</v>
      </c>
      <c r="C19" s="75">
        <v>0.55602951378012255</v>
      </c>
      <c r="E19" s="114"/>
      <c r="F19" s="114"/>
    </row>
    <row r="20" spans="1:6">
      <c r="A20" s="62">
        <v>43190</v>
      </c>
      <c r="B20" s="20">
        <v>0.40165578802893581</v>
      </c>
      <c r="C20" s="75">
        <v>0.56338977660485756</v>
      </c>
      <c r="E20" s="114"/>
      <c r="F20" s="114"/>
    </row>
    <row r="21" spans="1:6">
      <c r="A21" s="62">
        <v>43281</v>
      </c>
      <c r="B21" s="20">
        <v>0.66241344241829569</v>
      </c>
      <c r="C21" s="75">
        <v>0.563310683096366</v>
      </c>
      <c r="E21" s="114"/>
      <c r="F21" s="114"/>
    </row>
    <row r="22" spans="1:6">
      <c r="A22" s="62">
        <v>43373</v>
      </c>
      <c r="B22" s="20">
        <v>0.56428005267226</v>
      </c>
      <c r="C22" s="75">
        <v>0.54710226454000443</v>
      </c>
      <c r="E22" s="114"/>
      <c r="F22" s="114"/>
    </row>
    <row r="23" spans="1:6">
      <c r="A23" s="62">
        <v>43465</v>
      </c>
      <c r="B23" s="20">
        <v>0.49309746978463825</v>
      </c>
      <c r="C23" s="75">
        <v>0.53036168822603247</v>
      </c>
      <c r="E23" s="114"/>
      <c r="F23" s="114"/>
    </row>
    <row r="24" spans="1:6">
      <c r="A24" s="62">
        <v>43555</v>
      </c>
      <c r="B24" s="20">
        <v>0.35631967858182961</v>
      </c>
      <c r="C24" s="75">
        <v>0.51902766086425589</v>
      </c>
      <c r="E24" s="114"/>
      <c r="F24" s="114"/>
    </row>
    <row r="25" spans="1:6">
      <c r="A25" s="62">
        <v>43646</v>
      </c>
      <c r="B25" s="20">
        <v>0.3964608365099942</v>
      </c>
      <c r="C25" s="75">
        <v>0.45253950938718052</v>
      </c>
      <c r="E25" s="114"/>
      <c r="F25" s="114"/>
    </row>
    <row r="26" spans="1:6">
      <c r="A26" s="62">
        <v>43738</v>
      </c>
      <c r="B26" s="20">
        <v>0.4076108270694852</v>
      </c>
      <c r="C26" s="75">
        <v>0.41337220298648686</v>
      </c>
      <c r="E26" s="114"/>
      <c r="F26" s="114"/>
    </row>
    <row r="27" spans="1:6">
      <c r="A27" s="62">
        <v>43830</v>
      </c>
      <c r="B27" s="20">
        <v>0.45278577627998162</v>
      </c>
      <c r="C27" s="75">
        <v>0.4032942796103226</v>
      </c>
      <c r="E27" s="114"/>
      <c r="F27" s="114"/>
    </row>
    <row r="28" spans="1:6">
      <c r="A28" s="62">
        <v>43921</v>
      </c>
      <c r="B28" s="20">
        <v>0.30251568577605314</v>
      </c>
      <c r="C28" s="75">
        <v>0.38984328140887853</v>
      </c>
      <c r="E28" s="114"/>
      <c r="F28" s="114"/>
    </row>
    <row r="29" spans="1:6">
      <c r="A29" s="62">
        <v>44012</v>
      </c>
      <c r="B29" s="20">
        <v>0.40346048824437708</v>
      </c>
      <c r="C29" s="75">
        <v>0.3915931943424743</v>
      </c>
      <c r="E29" s="114"/>
      <c r="F29" s="114"/>
    </row>
    <row r="30" spans="1:6">
      <c r="A30" s="62">
        <v>44104</v>
      </c>
      <c r="B30" s="20">
        <v>0.39813243751829458</v>
      </c>
      <c r="C30" s="75">
        <v>0.38922359695467657</v>
      </c>
      <c r="E30" s="114"/>
      <c r="F30" s="114"/>
    </row>
    <row r="31" spans="1:6">
      <c r="A31" s="62">
        <v>44196</v>
      </c>
      <c r="B31" s="20">
        <v>0.40846439861699291</v>
      </c>
      <c r="C31" s="75">
        <v>0.37814325253892939</v>
      </c>
      <c r="E31" s="114"/>
      <c r="F31" s="114"/>
    </row>
    <row r="32" spans="1:6">
      <c r="A32" s="62">
        <v>44286</v>
      </c>
      <c r="B32" s="20">
        <v>0.44467648184266684</v>
      </c>
      <c r="C32" s="75">
        <v>0.41368345155558289</v>
      </c>
      <c r="E32" s="114"/>
      <c r="F32" s="114"/>
    </row>
    <row r="33" spans="1:6">
      <c r="A33" s="62">
        <v>44377</v>
      </c>
      <c r="B33" s="20">
        <v>0.42447870973373081</v>
      </c>
      <c r="C33" s="75">
        <v>0.41893800692792127</v>
      </c>
      <c r="E33" s="114"/>
      <c r="F33" s="114"/>
    </row>
    <row r="34" spans="1:6">
      <c r="A34" s="62">
        <v>44469</v>
      </c>
      <c r="B34" s="20">
        <v>0.41840483130771561</v>
      </c>
      <c r="C34" s="75">
        <v>0.42400610537527661</v>
      </c>
      <c r="E34" s="114"/>
      <c r="F34" s="114"/>
    </row>
    <row r="35" spans="1:6">
      <c r="A35" s="62">
        <v>44561</v>
      </c>
      <c r="B35" s="20">
        <v>0.40284164759434415</v>
      </c>
      <c r="C35" s="75">
        <v>0.42260041761961437</v>
      </c>
      <c r="E35" s="114"/>
      <c r="F35" s="114"/>
    </row>
    <row r="36" spans="1:6">
      <c r="A36" s="62">
        <v>44651</v>
      </c>
      <c r="B36" s="20">
        <v>0.35498816103517611</v>
      </c>
      <c r="C36" s="75">
        <v>0.40017833741774167</v>
      </c>
      <c r="E36" s="114"/>
      <c r="F36" s="114"/>
    </row>
    <row r="37" spans="1:6">
      <c r="A37" s="62">
        <v>44742</v>
      </c>
      <c r="B37" s="20">
        <v>0.33367489955729329</v>
      </c>
      <c r="C37" s="75">
        <v>0.37747738487363236</v>
      </c>
      <c r="E37" s="114"/>
      <c r="F37" s="114"/>
    </row>
    <row r="38" spans="1:6">
      <c r="A38" s="62">
        <v>44834</v>
      </c>
      <c r="B38" s="20">
        <v>0.3799496858505973</v>
      </c>
      <c r="C38" s="75">
        <v>0.36786359850935269</v>
      </c>
      <c r="E38" s="114"/>
      <c r="F38" s="114"/>
    </row>
    <row r="39" spans="1:6">
      <c r="A39" s="62">
        <v>44926</v>
      </c>
      <c r="B39" s="20">
        <v>0.3624766000206755</v>
      </c>
      <c r="C39" s="75">
        <v>0.35777233661593599</v>
      </c>
      <c r="E39" s="114"/>
      <c r="F39" s="114"/>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39"/>
  <sheetViews>
    <sheetView workbookViewId="0"/>
  </sheetViews>
  <sheetFormatPr defaultRowHeight="15"/>
  <cols>
    <col min="1" max="1" width="10" customWidth="1"/>
    <col min="2" max="2" width="20.5703125" customWidth="1"/>
    <col min="3" max="4" width="20.28515625" customWidth="1"/>
  </cols>
  <sheetData>
    <row r="1" spans="1:8">
      <c r="A1" s="1" t="s">
        <v>0</v>
      </c>
      <c r="B1" t="s">
        <v>133</v>
      </c>
    </row>
    <row r="2" spans="1:8">
      <c r="A2" s="1" t="s">
        <v>1</v>
      </c>
      <c r="B2" t="s">
        <v>4</v>
      </c>
    </row>
    <row r="3" spans="1:8">
      <c r="A3" s="1" t="s">
        <v>2</v>
      </c>
      <c r="B3" t="s">
        <v>9</v>
      </c>
    </row>
    <row r="4" spans="1:8">
      <c r="A4" s="1" t="s">
        <v>3</v>
      </c>
      <c r="B4" t="s">
        <v>134</v>
      </c>
    </row>
    <row r="6" spans="1:8">
      <c r="D6" s="10"/>
      <c r="E6" s="10"/>
    </row>
    <row r="7" spans="1:8">
      <c r="A7" s="3"/>
      <c r="B7" s="5" t="s">
        <v>18</v>
      </c>
      <c r="C7" s="5" t="s">
        <v>19</v>
      </c>
      <c r="D7" s="11"/>
      <c r="E7" s="11"/>
    </row>
    <row r="8" spans="1:8">
      <c r="A8" s="2">
        <v>42094</v>
      </c>
      <c r="B8" s="4">
        <v>0.9866298710666882</v>
      </c>
      <c r="C8" s="4">
        <v>0.53315386818199817</v>
      </c>
      <c r="E8" s="30"/>
      <c r="G8" s="4"/>
      <c r="H8" s="4"/>
    </row>
    <row r="9" spans="1:8">
      <c r="A9" s="2">
        <v>42185</v>
      </c>
      <c r="B9" s="4">
        <v>1.0078953175015224</v>
      </c>
      <c r="C9" s="4">
        <v>0.47964661462261216</v>
      </c>
      <c r="E9" s="30"/>
      <c r="F9" s="30"/>
      <c r="G9" s="4"/>
      <c r="H9" s="4"/>
    </row>
    <row r="10" spans="1:8">
      <c r="A10" s="2">
        <v>42277</v>
      </c>
      <c r="B10" s="4">
        <v>1.0177237053991444</v>
      </c>
      <c r="C10" s="4">
        <v>0.51358636262008739</v>
      </c>
      <c r="E10" s="30"/>
      <c r="F10" s="30"/>
      <c r="G10" s="4"/>
      <c r="H10" s="4"/>
    </row>
    <row r="11" spans="1:8">
      <c r="A11" s="2">
        <v>42369</v>
      </c>
      <c r="B11" s="4">
        <v>1.0555321522858303</v>
      </c>
      <c r="C11" s="4">
        <v>0.42193563814829488</v>
      </c>
      <c r="E11" s="30"/>
      <c r="F11" s="30"/>
      <c r="G11" s="4"/>
      <c r="H11" s="4"/>
    </row>
    <row r="12" spans="1:8">
      <c r="A12" s="2">
        <v>42460</v>
      </c>
      <c r="B12" s="4">
        <v>0.96641613791939185</v>
      </c>
      <c r="C12" s="4">
        <v>0.41976616125307087</v>
      </c>
      <c r="E12" s="30"/>
      <c r="F12" s="30"/>
      <c r="G12" s="4"/>
      <c r="H12" s="4"/>
    </row>
    <row r="13" spans="1:8">
      <c r="A13" s="2">
        <v>42551</v>
      </c>
      <c r="B13" s="4">
        <v>0.98942446004864015</v>
      </c>
      <c r="C13" s="4">
        <v>0.41849578272045751</v>
      </c>
      <c r="E13" s="30"/>
      <c r="F13" s="30"/>
      <c r="G13" s="4"/>
      <c r="H13" s="4"/>
    </row>
    <row r="14" spans="1:8">
      <c r="A14" s="2">
        <v>42643</v>
      </c>
      <c r="B14" s="4">
        <v>1.0203901962033701</v>
      </c>
      <c r="C14" s="4">
        <v>0.40636706609438372</v>
      </c>
      <c r="E14" s="30"/>
      <c r="F14" s="30"/>
      <c r="G14" s="4"/>
      <c r="H14" s="4"/>
    </row>
    <row r="15" spans="1:8">
      <c r="A15" s="2">
        <v>42735</v>
      </c>
      <c r="B15" s="4">
        <v>1.0506190466124197</v>
      </c>
      <c r="C15" s="4">
        <v>0.36305175944466567</v>
      </c>
      <c r="E15" s="30"/>
      <c r="F15" s="30"/>
      <c r="G15" s="4"/>
      <c r="H15" s="4"/>
    </row>
    <row r="16" spans="1:8">
      <c r="A16" s="2">
        <v>42825</v>
      </c>
      <c r="B16" s="4">
        <v>1.0852443956262834</v>
      </c>
      <c r="C16" s="4">
        <v>0.32978625302035736</v>
      </c>
      <c r="E16" s="30"/>
      <c r="F16" s="30"/>
      <c r="G16" s="4"/>
      <c r="H16" s="4"/>
    </row>
    <row r="17" spans="1:8">
      <c r="A17" s="2">
        <v>42916</v>
      </c>
      <c r="B17" s="4">
        <v>1.0846629944331236</v>
      </c>
      <c r="C17" s="4">
        <v>0.34231208131705737</v>
      </c>
      <c r="E17" s="30"/>
      <c r="F17" s="30"/>
      <c r="G17" s="4"/>
      <c r="H17" s="4"/>
    </row>
    <row r="18" spans="1:8">
      <c r="A18" s="2">
        <v>43008</v>
      </c>
      <c r="B18" s="4">
        <v>1.0816760018876963</v>
      </c>
      <c r="C18" s="4">
        <v>0.32986215820977438</v>
      </c>
      <c r="E18" s="30"/>
      <c r="F18" s="30"/>
      <c r="G18" s="4"/>
      <c r="H18" s="4"/>
    </row>
    <row r="19" spans="1:8">
      <c r="A19" s="2">
        <v>43100</v>
      </c>
      <c r="B19" s="4">
        <v>1.0383735608210032</v>
      </c>
      <c r="C19" s="4">
        <v>0.32914990115095061</v>
      </c>
      <c r="E19" s="30"/>
      <c r="F19" s="30"/>
      <c r="G19" s="4"/>
      <c r="H19" s="4"/>
    </row>
    <row r="20" spans="1:8">
      <c r="A20" s="2">
        <v>43190</v>
      </c>
      <c r="B20" s="4">
        <v>1.0800341531464386</v>
      </c>
      <c r="C20" s="4">
        <v>0.2852177063094562</v>
      </c>
      <c r="E20" s="30"/>
      <c r="F20" s="30"/>
      <c r="G20" s="4"/>
      <c r="H20" s="4"/>
    </row>
    <row r="21" spans="1:8">
      <c r="A21" s="2">
        <v>43281</v>
      </c>
      <c r="B21" s="4">
        <v>1.0776856643140127</v>
      </c>
      <c r="C21" s="4">
        <v>0.27654244262986732</v>
      </c>
      <c r="E21" s="30"/>
      <c r="F21" s="30"/>
      <c r="G21" s="4"/>
      <c r="H21" s="4"/>
    </row>
    <row r="22" spans="1:8">
      <c r="A22" s="2">
        <v>43373</v>
      </c>
      <c r="B22" s="4">
        <v>1.079792045084226</v>
      </c>
      <c r="C22" s="4">
        <v>0.27176459959549981</v>
      </c>
      <c r="E22" s="30"/>
      <c r="F22" s="30"/>
      <c r="G22" s="4"/>
      <c r="H22" s="4"/>
    </row>
    <row r="23" spans="1:8">
      <c r="A23" s="2">
        <v>43465</v>
      </c>
      <c r="B23" s="4">
        <v>1.0942970268910641</v>
      </c>
      <c r="C23" s="4">
        <v>0.25060515434389125</v>
      </c>
      <c r="E23" s="30"/>
      <c r="F23" s="30"/>
      <c r="G23" s="4"/>
      <c r="H23" s="4"/>
    </row>
    <row r="24" spans="1:8">
      <c r="A24" s="2">
        <v>43555</v>
      </c>
      <c r="B24" s="4">
        <v>1.0541297820173794</v>
      </c>
      <c r="C24" s="4">
        <v>0.24722218188758513</v>
      </c>
      <c r="E24" s="30"/>
      <c r="F24" s="30"/>
      <c r="G24" s="4"/>
      <c r="H24" s="4"/>
    </row>
    <row r="25" spans="1:8">
      <c r="A25" s="2">
        <v>43646</v>
      </c>
      <c r="B25" s="4">
        <v>1.0425109451400185</v>
      </c>
      <c r="C25" s="4">
        <v>0.29021701323392518</v>
      </c>
      <c r="E25" s="30"/>
      <c r="F25" s="30"/>
      <c r="G25" s="4"/>
      <c r="H25" s="4"/>
    </row>
    <row r="26" spans="1:8">
      <c r="A26" s="2">
        <v>43738</v>
      </c>
      <c r="B26" s="4">
        <v>1.0510778570473798</v>
      </c>
      <c r="C26" s="4">
        <v>0.26748365891687859</v>
      </c>
      <c r="E26" s="30"/>
      <c r="F26" s="30"/>
      <c r="G26" s="4"/>
      <c r="H26" s="4"/>
    </row>
    <row r="27" spans="1:8">
      <c r="A27" s="2">
        <v>43830</v>
      </c>
      <c r="B27" s="4">
        <v>1.0537147328624088</v>
      </c>
      <c r="C27" s="4">
        <v>0.27860356807807479</v>
      </c>
      <c r="E27" s="30"/>
      <c r="F27" s="30"/>
      <c r="G27" s="4"/>
      <c r="H27" s="4"/>
    </row>
    <row r="28" spans="1:8">
      <c r="A28" s="2">
        <v>43921</v>
      </c>
      <c r="B28" s="4">
        <v>1.0122889423035328</v>
      </c>
      <c r="C28" s="4">
        <v>0.27690919796666319</v>
      </c>
      <c r="E28" s="30"/>
      <c r="F28" s="30"/>
      <c r="G28" s="4"/>
      <c r="H28" s="4"/>
    </row>
    <row r="29" spans="1:8">
      <c r="A29" s="2">
        <v>44012</v>
      </c>
      <c r="B29" s="4">
        <v>1.0620502713791389</v>
      </c>
      <c r="C29" s="4">
        <v>0.26866804621184892</v>
      </c>
      <c r="E29" s="30"/>
      <c r="F29" s="30"/>
      <c r="G29" s="4"/>
      <c r="H29" s="4"/>
    </row>
    <row r="30" spans="1:8">
      <c r="A30" s="2">
        <v>44104</v>
      </c>
      <c r="B30" s="4">
        <v>1.0648044368643472</v>
      </c>
      <c r="C30" s="4">
        <v>0.26256864474779723</v>
      </c>
      <c r="E30" s="30"/>
      <c r="F30" s="30"/>
      <c r="G30" s="4"/>
      <c r="H30" s="4"/>
    </row>
    <row r="31" spans="1:8">
      <c r="A31" s="2">
        <v>44196</v>
      </c>
      <c r="B31" s="4">
        <v>1.0789847564931201</v>
      </c>
      <c r="C31" s="4">
        <v>0.28680426271938742</v>
      </c>
      <c r="E31" s="30"/>
      <c r="F31" s="30"/>
      <c r="G31" s="4"/>
      <c r="H31" s="4"/>
    </row>
    <row r="32" spans="1:8">
      <c r="A32" s="2">
        <v>44286</v>
      </c>
      <c r="B32" s="4">
        <v>1.0685986287237257</v>
      </c>
      <c r="C32" s="4">
        <v>0.29475485405113333</v>
      </c>
      <c r="E32" s="30"/>
      <c r="F32" s="30"/>
      <c r="G32" s="4"/>
      <c r="H32" s="4"/>
    </row>
    <row r="33" spans="1:8">
      <c r="A33" s="2">
        <v>44377</v>
      </c>
      <c r="B33" s="4">
        <v>1.044967693864336</v>
      </c>
      <c r="C33" s="4">
        <v>0.28398340379981668</v>
      </c>
      <c r="E33" s="30"/>
      <c r="F33" s="30"/>
      <c r="G33" s="4"/>
      <c r="H33" s="4"/>
    </row>
    <row r="34" spans="1:8">
      <c r="A34" s="2">
        <v>44469</v>
      </c>
      <c r="B34" s="4">
        <v>1.0337089312480463</v>
      </c>
      <c r="C34" s="4">
        <v>0.30581874554820299</v>
      </c>
      <c r="E34" s="30"/>
      <c r="F34" s="30"/>
      <c r="G34" s="4"/>
      <c r="H34" s="4"/>
    </row>
    <row r="35" spans="1:8">
      <c r="A35" s="2">
        <v>44561</v>
      </c>
      <c r="B35" s="4">
        <v>1.032237656421386</v>
      </c>
      <c r="C35" s="4">
        <v>0.27784243481868709</v>
      </c>
      <c r="E35" s="30"/>
      <c r="F35" s="30"/>
      <c r="G35" s="4"/>
      <c r="H35" s="4"/>
    </row>
    <row r="36" spans="1:8">
      <c r="A36" s="2">
        <v>44651</v>
      </c>
      <c r="B36" s="4">
        <v>0.97654662860324104</v>
      </c>
      <c r="C36" s="4">
        <v>0.2628845582538058</v>
      </c>
      <c r="E36" s="30"/>
      <c r="F36" s="30"/>
      <c r="G36" s="4"/>
      <c r="H36" s="4"/>
    </row>
    <row r="37" spans="1:8">
      <c r="A37" s="2">
        <v>44742</v>
      </c>
      <c r="B37" s="4">
        <v>0.95335616037857607</v>
      </c>
      <c r="C37" s="4">
        <v>0.25138329150568284</v>
      </c>
      <c r="E37" s="30"/>
      <c r="F37" s="30"/>
      <c r="G37" s="4"/>
      <c r="H37" s="4"/>
    </row>
    <row r="38" spans="1:8">
      <c r="A38" s="62">
        <v>44834</v>
      </c>
      <c r="B38" s="51">
        <v>0.98428220246284426</v>
      </c>
      <c r="C38" s="51">
        <v>0.25314038790888815</v>
      </c>
    </row>
    <row r="39" spans="1:8">
      <c r="A39" s="62">
        <v>44926</v>
      </c>
      <c r="B39" s="51">
        <v>1.0493954838827106</v>
      </c>
      <c r="C39" s="51">
        <v>0.26590754992426469</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53"/>
  <sheetViews>
    <sheetView workbookViewId="0"/>
  </sheetViews>
  <sheetFormatPr defaultRowHeight="15"/>
  <cols>
    <col min="1" max="1" width="10" customWidth="1"/>
    <col min="2" max="2" width="20.5703125" customWidth="1"/>
    <col min="3" max="3" width="21.85546875" bestFit="1" customWidth="1"/>
    <col min="4" max="4" width="20.28515625" customWidth="1"/>
    <col min="5" max="5" width="21.85546875" bestFit="1" customWidth="1"/>
    <col min="6" max="6" width="12" customWidth="1"/>
    <col min="7" max="8" width="17.140625" customWidth="1"/>
    <col min="9" max="9" width="21.85546875" bestFit="1" customWidth="1"/>
  </cols>
  <sheetData>
    <row r="1" spans="1:17">
      <c r="A1" s="1" t="s">
        <v>0</v>
      </c>
      <c r="B1" t="s">
        <v>135</v>
      </c>
    </row>
    <row r="2" spans="1:17">
      <c r="A2" s="1" t="s">
        <v>1</v>
      </c>
      <c r="B2" t="s">
        <v>13</v>
      </c>
    </row>
    <row r="3" spans="1:17">
      <c r="A3" s="1" t="s">
        <v>2</v>
      </c>
      <c r="B3" t="s">
        <v>39</v>
      </c>
    </row>
    <row r="4" spans="1:17">
      <c r="A4" s="1" t="s">
        <v>3</v>
      </c>
    </row>
    <row r="7" spans="1:17">
      <c r="A7" s="3"/>
      <c r="B7" s="5" t="s">
        <v>22</v>
      </c>
      <c r="C7" s="5" t="s">
        <v>14</v>
      </c>
      <c r="D7" s="5" t="s">
        <v>15</v>
      </c>
      <c r="E7" s="5" t="s">
        <v>44</v>
      </c>
      <c r="G7" s="129"/>
      <c r="I7" s="129"/>
    </row>
    <row r="8" spans="1:17">
      <c r="A8" s="2">
        <v>42094</v>
      </c>
      <c r="B8" s="12">
        <v>549.19397429887977</v>
      </c>
      <c r="C8" s="127">
        <v>359.68158105337409</v>
      </c>
      <c r="D8" s="12">
        <v>113.0040874350599</v>
      </c>
      <c r="E8" s="12">
        <v>11.024816813174899</v>
      </c>
      <c r="G8" s="110"/>
      <c r="I8" s="110"/>
      <c r="J8" s="13"/>
      <c r="M8" s="13"/>
      <c r="O8" s="26"/>
      <c r="P8" s="26"/>
      <c r="Q8" s="26"/>
    </row>
    <row r="9" spans="1:17">
      <c r="A9" s="2">
        <v>42185</v>
      </c>
      <c r="B9" s="12">
        <v>567.27353476995995</v>
      </c>
      <c r="C9" s="127">
        <v>375.16000665987093</v>
      </c>
      <c r="D9" s="12">
        <v>116.31756396442999</v>
      </c>
      <c r="E9" s="12">
        <v>12.3692362835382</v>
      </c>
      <c r="G9" s="110"/>
      <c r="I9" s="110"/>
      <c r="J9" s="13"/>
      <c r="M9" s="13"/>
      <c r="N9" s="26"/>
      <c r="O9" s="26"/>
      <c r="P9" s="26"/>
      <c r="Q9" s="26"/>
    </row>
    <row r="10" spans="1:17">
      <c r="A10" s="2">
        <v>42277</v>
      </c>
      <c r="B10" s="12">
        <v>589.68489714032307</v>
      </c>
      <c r="C10" s="127">
        <v>396.06302227413204</v>
      </c>
      <c r="D10" s="12">
        <v>93.283219219935702</v>
      </c>
      <c r="E10" s="12">
        <v>12.563310871957501</v>
      </c>
      <c r="G10" s="110"/>
      <c r="I10" s="110"/>
      <c r="J10" s="13"/>
      <c r="M10" s="13"/>
      <c r="N10" s="26"/>
      <c r="O10" s="26"/>
      <c r="P10" s="26"/>
      <c r="Q10" s="26"/>
    </row>
    <row r="11" spans="1:17">
      <c r="A11" s="2">
        <v>42369</v>
      </c>
      <c r="B11" s="12">
        <v>610.42821573317792</v>
      </c>
      <c r="C11" s="127">
        <v>413.28949414130341</v>
      </c>
      <c r="D11" s="12">
        <v>95.677396589179295</v>
      </c>
      <c r="E11" s="12">
        <v>12.493346702775799</v>
      </c>
      <c r="G11" s="110"/>
      <c r="I11" s="110"/>
      <c r="J11" s="13"/>
      <c r="M11" s="13"/>
      <c r="N11" s="26"/>
      <c r="O11" s="26"/>
      <c r="P11" s="26"/>
      <c r="Q11" s="26"/>
    </row>
    <row r="12" spans="1:17">
      <c r="A12" s="2">
        <v>42460</v>
      </c>
      <c r="B12" s="12">
        <v>620.04310147968522</v>
      </c>
      <c r="C12" s="127">
        <v>422.16077788319046</v>
      </c>
      <c r="D12" s="12">
        <v>95.6258286340137</v>
      </c>
      <c r="E12" s="12">
        <v>12.4869990113688</v>
      </c>
      <c r="G12" s="110"/>
      <c r="I12" s="110"/>
      <c r="J12" s="13"/>
      <c r="M12" s="13"/>
      <c r="N12" s="26"/>
      <c r="O12" s="26"/>
      <c r="P12" s="26"/>
      <c r="Q12" s="26"/>
    </row>
    <row r="13" spans="1:17">
      <c r="A13" s="2">
        <v>42551</v>
      </c>
      <c r="B13" s="12">
        <v>635.8867319782039</v>
      </c>
      <c r="C13" s="127">
        <v>435.37346597528438</v>
      </c>
      <c r="D13" s="12">
        <v>97.027879149278093</v>
      </c>
      <c r="E13" s="12">
        <v>12.801544769304899</v>
      </c>
      <c r="G13" s="110"/>
      <c r="I13" s="110"/>
      <c r="J13" s="13"/>
      <c r="M13" s="13"/>
      <c r="N13" s="26"/>
      <c r="O13" s="26"/>
      <c r="P13" s="26"/>
      <c r="Q13" s="26"/>
    </row>
    <row r="14" spans="1:17">
      <c r="A14" s="2">
        <v>42643</v>
      </c>
      <c r="B14" s="12">
        <v>646.91425559564436</v>
      </c>
      <c r="C14" s="127">
        <v>444.62002947405301</v>
      </c>
      <c r="D14" s="12">
        <v>97.647542904873006</v>
      </c>
      <c r="E14" s="12">
        <v>13.1213826760315</v>
      </c>
      <c r="G14" s="110"/>
      <c r="I14" s="110"/>
      <c r="J14" s="14"/>
      <c r="M14" s="13"/>
      <c r="N14" s="26"/>
      <c r="O14" s="26"/>
      <c r="P14" s="26"/>
      <c r="Q14" s="26"/>
    </row>
    <row r="15" spans="1:17">
      <c r="A15" s="2">
        <v>42735</v>
      </c>
      <c r="B15" s="12">
        <v>645.25902872164806</v>
      </c>
      <c r="C15" s="127">
        <v>443.0811302054542</v>
      </c>
      <c r="D15" s="12">
        <v>97.542297577536317</v>
      </c>
      <c r="E15" s="12">
        <v>12.8115320706064</v>
      </c>
      <c r="G15" s="110"/>
      <c r="I15" s="110"/>
      <c r="J15" s="14"/>
      <c r="M15" s="13"/>
      <c r="N15" s="26"/>
      <c r="O15" s="26"/>
      <c r="P15" s="26"/>
      <c r="Q15" s="26"/>
    </row>
    <row r="16" spans="1:17">
      <c r="A16" s="2">
        <v>42825</v>
      </c>
      <c r="B16" s="12">
        <v>663.47406973012232</v>
      </c>
      <c r="C16" s="127">
        <v>460.20814030634233</v>
      </c>
      <c r="D16" s="12">
        <v>98.215937333608196</v>
      </c>
      <c r="E16" s="12">
        <v>12.926431830502299</v>
      </c>
      <c r="G16" s="110"/>
      <c r="I16" s="110"/>
      <c r="J16" s="14"/>
      <c r="M16" s="13"/>
      <c r="N16" s="26"/>
      <c r="O16" s="26"/>
      <c r="P16" s="26"/>
      <c r="Q16" s="26"/>
    </row>
    <row r="17" spans="1:17">
      <c r="A17" s="2">
        <v>42916</v>
      </c>
      <c r="B17" s="12">
        <v>685.17776867514613</v>
      </c>
      <c r="C17" s="127">
        <v>478.13006853908894</v>
      </c>
      <c r="D17" s="12">
        <v>100.27730783463269</v>
      </c>
      <c r="E17" s="12">
        <v>13.336129832844101</v>
      </c>
      <c r="G17" s="110"/>
      <c r="I17" s="110"/>
      <c r="J17" s="14"/>
      <c r="M17" s="13"/>
      <c r="N17" s="26"/>
      <c r="O17" s="26"/>
      <c r="P17" s="26"/>
      <c r="Q17" s="26"/>
    </row>
    <row r="18" spans="1:17">
      <c r="A18" s="2">
        <v>43008</v>
      </c>
      <c r="B18" s="12">
        <v>702.7207367892853</v>
      </c>
      <c r="C18" s="127">
        <v>495.33404566442914</v>
      </c>
      <c r="D18" s="12">
        <v>99.757644369177612</v>
      </c>
      <c r="E18" s="12">
        <v>13.357396883278302</v>
      </c>
      <c r="G18" s="110"/>
      <c r="I18" s="110"/>
      <c r="J18" s="14"/>
      <c r="M18" s="13"/>
      <c r="N18" s="26"/>
      <c r="O18" s="26"/>
      <c r="P18" s="26"/>
      <c r="Q18" s="26"/>
    </row>
    <row r="19" spans="1:17">
      <c r="A19" s="2">
        <v>43100</v>
      </c>
      <c r="B19" s="12">
        <v>722.78587880133568</v>
      </c>
      <c r="C19" s="127">
        <v>515.40490203173886</v>
      </c>
      <c r="D19" s="12">
        <v>99.085208764517603</v>
      </c>
      <c r="E19" s="12">
        <v>13.222582061307699</v>
      </c>
      <c r="G19" s="110"/>
      <c r="I19" s="110"/>
      <c r="J19" s="14"/>
      <c r="M19" s="13"/>
      <c r="N19" s="26"/>
      <c r="O19" s="26"/>
      <c r="P19" s="26"/>
      <c r="Q19" s="26"/>
    </row>
    <row r="20" spans="1:17">
      <c r="A20" s="2">
        <v>43190</v>
      </c>
      <c r="B20" s="12">
        <v>738.98468428876765</v>
      </c>
      <c r="C20" s="127">
        <v>530.80659214801153</v>
      </c>
      <c r="D20" s="12">
        <v>99.478234619207996</v>
      </c>
      <c r="E20" s="12">
        <v>13.374037002258301</v>
      </c>
      <c r="G20" s="110"/>
      <c r="I20" s="110"/>
      <c r="J20" s="14"/>
      <c r="M20" s="13"/>
      <c r="N20" s="26"/>
      <c r="O20" s="26"/>
      <c r="P20" s="26"/>
      <c r="Q20" s="26"/>
    </row>
    <row r="21" spans="1:17">
      <c r="A21" s="2">
        <v>43281</v>
      </c>
      <c r="B21" s="12">
        <v>753.86303694966625</v>
      </c>
      <c r="C21" s="127">
        <v>543.8311153417776</v>
      </c>
      <c r="D21" s="12">
        <v>100.8165002503637</v>
      </c>
      <c r="E21" s="12">
        <v>13.470801171861799</v>
      </c>
      <c r="G21" s="110"/>
      <c r="I21" s="110"/>
      <c r="J21" s="14"/>
      <c r="M21" s="13"/>
      <c r="N21" s="26"/>
      <c r="O21" s="26"/>
      <c r="P21" s="26"/>
      <c r="Q21" s="26"/>
    </row>
    <row r="22" spans="1:17">
      <c r="A22" s="2">
        <v>43373</v>
      </c>
      <c r="B22" s="12">
        <v>767.40201338854911</v>
      </c>
      <c r="C22" s="127">
        <v>557.29782138405449</v>
      </c>
      <c r="D22" s="12">
        <v>100.47878618381159</v>
      </c>
      <c r="E22" s="12">
        <v>13.516421273676199</v>
      </c>
      <c r="G22" s="110"/>
      <c r="I22" s="110"/>
      <c r="J22" s="14"/>
      <c r="M22" s="13"/>
      <c r="N22" s="26"/>
      <c r="O22" s="26"/>
      <c r="P22" s="26"/>
      <c r="Q22" s="26"/>
    </row>
    <row r="23" spans="1:17">
      <c r="A23" s="2">
        <v>43465</v>
      </c>
      <c r="B23" s="12">
        <v>782.25977221537016</v>
      </c>
      <c r="C23" s="127">
        <v>572.86925664686726</v>
      </c>
      <c r="D23" s="12">
        <v>99.4451355406499</v>
      </c>
      <c r="E23" s="12">
        <v>13.203522716969502</v>
      </c>
      <c r="G23" s="110"/>
      <c r="I23" s="110"/>
      <c r="J23" s="14"/>
      <c r="M23" s="13"/>
      <c r="N23" s="26"/>
      <c r="O23" s="26"/>
      <c r="P23" s="26"/>
      <c r="Q23" s="26"/>
    </row>
    <row r="24" spans="1:17">
      <c r="A24" s="2">
        <v>43555</v>
      </c>
      <c r="B24" s="12">
        <v>792.88651995644955</v>
      </c>
      <c r="C24" s="127">
        <v>581.79245731192668</v>
      </c>
      <c r="D24" s="12">
        <v>101.0014406988666</v>
      </c>
      <c r="E24" s="12">
        <v>12.504100460001101</v>
      </c>
      <c r="G24" s="110"/>
      <c r="I24" s="110"/>
      <c r="J24" s="14"/>
      <c r="M24" s="13"/>
      <c r="N24" s="26"/>
      <c r="O24" s="26"/>
      <c r="P24" s="26"/>
      <c r="Q24" s="26"/>
    </row>
    <row r="25" spans="1:17">
      <c r="A25" s="2">
        <v>43646</v>
      </c>
      <c r="B25" s="12">
        <v>810.50273637927251</v>
      </c>
      <c r="C25" s="127">
        <v>597.40170245767729</v>
      </c>
      <c r="D25" s="12">
        <v>101.7728201793753</v>
      </c>
      <c r="E25" s="12">
        <v>13.218980953337601</v>
      </c>
      <c r="G25" s="110"/>
      <c r="I25" s="110"/>
      <c r="J25" s="14"/>
      <c r="M25" s="13"/>
      <c r="N25" s="26"/>
      <c r="O25" s="26"/>
      <c r="P25" s="26"/>
      <c r="Q25" s="26"/>
    </row>
    <row r="26" spans="1:17">
      <c r="A26" s="2">
        <v>43738</v>
      </c>
      <c r="B26" s="12">
        <v>824.39598331572427</v>
      </c>
      <c r="C26" s="127">
        <v>609.45323224421531</v>
      </c>
      <c r="D26" s="9">
        <v>102.9044681368306</v>
      </c>
      <c r="E26" s="9">
        <v>13.265232462338801</v>
      </c>
      <c r="G26" s="110"/>
      <c r="I26" s="110"/>
      <c r="N26" s="26"/>
      <c r="O26" s="26"/>
      <c r="P26" s="26"/>
      <c r="Q26" s="26"/>
    </row>
    <row r="27" spans="1:17">
      <c r="A27" s="2">
        <v>43830</v>
      </c>
      <c r="B27" s="12">
        <v>838.32569195092435</v>
      </c>
      <c r="C27" s="127">
        <v>622.13476551550571</v>
      </c>
      <c r="D27" s="9">
        <v>104.57698209258889</v>
      </c>
      <c r="E27" s="9">
        <v>13.052539231228398</v>
      </c>
      <c r="G27" s="110"/>
      <c r="I27" s="110"/>
      <c r="N27" s="26"/>
      <c r="O27" s="26"/>
      <c r="P27" s="26"/>
      <c r="Q27" s="26"/>
    </row>
    <row r="28" spans="1:17">
      <c r="A28" s="2">
        <v>43921</v>
      </c>
      <c r="B28" s="12">
        <v>852.60392980383403</v>
      </c>
      <c r="C28" s="127">
        <v>633.42263934900427</v>
      </c>
      <c r="D28" s="9">
        <v>106.6109256573224</v>
      </c>
      <c r="E28" s="9">
        <v>12.886237195437896</v>
      </c>
      <c r="G28" s="110"/>
      <c r="I28" s="110"/>
      <c r="N28" s="26"/>
      <c r="O28" s="26"/>
      <c r="P28" s="26"/>
      <c r="Q28" s="26"/>
    </row>
    <row r="29" spans="1:17">
      <c r="A29" s="2">
        <v>44012</v>
      </c>
      <c r="B29" s="12">
        <v>872.93206478878267</v>
      </c>
      <c r="C29" s="127">
        <v>644.55360833878319</v>
      </c>
      <c r="D29" s="27">
        <v>114.11270889704319</v>
      </c>
      <c r="E29" s="27">
        <v>13.351992080628799</v>
      </c>
      <c r="G29" s="110"/>
      <c r="I29" s="110"/>
      <c r="N29" s="26"/>
      <c r="O29" s="26"/>
      <c r="P29" s="26"/>
      <c r="Q29" s="26"/>
    </row>
    <row r="30" spans="1:17">
      <c r="A30" s="2">
        <v>44104</v>
      </c>
      <c r="B30" s="12">
        <v>892.33193299187315</v>
      </c>
      <c r="C30" s="127">
        <v>656.06051856613863</v>
      </c>
      <c r="D30" s="27">
        <v>120.5077126258339</v>
      </c>
      <c r="E30" s="27">
        <v>13.420475310144303</v>
      </c>
      <c r="G30" s="110"/>
      <c r="I30" s="110"/>
      <c r="N30" s="26"/>
      <c r="O30" s="26"/>
      <c r="P30" s="26"/>
      <c r="Q30" s="26"/>
    </row>
    <row r="31" spans="1:17">
      <c r="A31" s="2">
        <v>44196</v>
      </c>
      <c r="B31" s="12">
        <v>915.55707557273547</v>
      </c>
      <c r="C31" s="127">
        <v>673.34291777086924</v>
      </c>
      <c r="D31" s="27">
        <v>125.37079983812129</v>
      </c>
      <c r="E31" s="27">
        <v>13.177323255565701</v>
      </c>
      <c r="G31" s="110"/>
      <c r="I31" s="110"/>
      <c r="N31" s="26"/>
      <c r="O31" s="26"/>
      <c r="P31" s="26"/>
      <c r="Q31" s="26"/>
    </row>
    <row r="32" spans="1:17">
      <c r="A32" s="2">
        <v>44286</v>
      </c>
      <c r="B32" s="12">
        <v>934.99983720953207</v>
      </c>
      <c r="C32" s="127">
        <v>688.89416531699953</v>
      </c>
      <c r="D32" s="28">
        <v>129.35427177584799</v>
      </c>
      <c r="E32" s="28">
        <v>12.4156252419082</v>
      </c>
      <c r="G32" s="110"/>
      <c r="I32" s="110"/>
      <c r="K32" s="126"/>
      <c r="N32" s="26"/>
      <c r="O32" s="26"/>
      <c r="P32" s="26"/>
      <c r="Q32" s="26"/>
    </row>
    <row r="33" spans="1:17">
      <c r="A33" s="2">
        <v>44377</v>
      </c>
      <c r="B33" s="12">
        <v>955.84049011050206</v>
      </c>
      <c r="C33" s="127">
        <v>702.87880350599971</v>
      </c>
      <c r="D33" s="28">
        <v>134.3418273056316</v>
      </c>
      <c r="E33" s="28">
        <v>12.521989022515401</v>
      </c>
      <c r="G33" s="110"/>
      <c r="I33" s="110"/>
      <c r="K33" s="126"/>
      <c r="N33" s="26"/>
      <c r="O33" s="26"/>
      <c r="P33" s="26"/>
      <c r="Q33" s="26"/>
    </row>
    <row r="34" spans="1:17">
      <c r="A34" s="2">
        <v>44469</v>
      </c>
      <c r="B34" s="28">
        <v>974.29851934463431</v>
      </c>
      <c r="C34" s="127">
        <v>716.86820765899961</v>
      </c>
      <c r="D34" s="28">
        <v>138.41670817420788</v>
      </c>
      <c r="E34" s="28">
        <v>12.300658014720298</v>
      </c>
      <c r="G34" s="110"/>
      <c r="I34" s="110"/>
      <c r="K34" s="126"/>
    </row>
    <row r="35" spans="1:17">
      <c r="A35" s="2">
        <v>44561</v>
      </c>
      <c r="B35" s="53">
        <v>1000.5747518757961</v>
      </c>
      <c r="C35" s="127">
        <v>733.2874101039996</v>
      </c>
      <c r="D35" s="53">
        <v>147.52307742390329</v>
      </c>
      <c r="E35" s="53">
        <v>11.873233222954399</v>
      </c>
      <c r="G35" s="110"/>
      <c r="I35" s="110"/>
      <c r="K35" s="126"/>
    </row>
    <row r="36" spans="1:17">
      <c r="A36" s="2">
        <v>44651</v>
      </c>
      <c r="B36" s="53">
        <v>1032.35101414305</v>
      </c>
      <c r="C36" s="127">
        <v>759.35832638200009</v>
      </c>
      <c r="D36" s="53">
        <v>153.67358742424989</v>
      </c>
      <c r="E36" s="53">
        <v>11.7144306347859</v>
      </c>
      <c r="G36" s="110"/>
      <c r="I36" s="110"/>
      <c r="K36" s="126"/>
    </row>
    <row r="37" spans="1:17">
      <c r="A37" s="2">
        <v>44742</v>
      </c>
      <c r="B37" s="53">
        <v>1057.7740269401684</v>
      </c>
      <c r="C37" s="127">
        <v>775.11780773799978</v>
      </c>
      <c r="D37" s="53">
        <v>161.57982973615751</v>
      </c>
      <c r="E37" s="53">
        <v>12.028849716931001</v>
      </c>
      <c r="G37" s="110"/>
      <c r="I37" s="110"/>
      <c r="K37" s="126"/>
    </row>
    <row r="38" spans="1:17">
      <c r="A38" s="62">
        <v>44834</v>
      </c>
      <c r="B38" s="91">
        <v>1080.7605262470938</v>
      </c>
      <c r="C38" s="127">
        <v>783.96648673599975</v>
      </c>
      <c r="D38" s="91">
        <v>167.39235815633029</v>
      </c>
      <c r="E38" s="91">
        <v>11.5871092539812</v>
      </c>
      <c r="G38" s="110"/>
      <c r="I38" s="110"/>
      <c r="K38" s="126"/>
    </row>
    <row r="39" spans="1:17">
      <c r="A39" s="62">
        <v>44926</v>
      </c>
      <c r="B39" s="91">
        <v>1104.1345501406199</v>
      </c>
      <c r="C39" s="127">
        <v>797.40540285599968</v>
      </c>
      <c r="D39" s="91">
        <v>177.3646054304289</v>
      </c>
      <c r="E39" s="91">
        <v>11.033889129459299</v>
      </c>
      <c r="G39" s="110"/>
      <c r="I39" s="110"/>
    </row>
    <row r="41" spans="1:17">
      <c r="D41" s="110"/>
    </row>
    <row r="43" spans="1:17">
      <c r="B43" s="33"/>
      <c r="C43" s="33"/>
      <c r="D43" s="33"/>
      <c r="E43" s="33"/>
      <c r="F43" s="33"/>
      <c r="G43" s="33"/>
      <c r="H43" s="33"/>
      <c r="I43" s="33"/>
    </row>
    <row r="48" spans="1:17">
      <c r="B48" s="111"/>
      <c r="C48" s="111"/>
      <c r="D48" s="111"/>
      <c r="E48" s="111"/>
      <c r="F48" s="111"/>
      <c r="G48" s="111"/>
      <c r="H48" s="111"/>
      <c r="I48" s="111"/>
    </row>
    <row r="52" spans="6:6">
      <c r="F52" s="111"/>
    </row>
    <row r="53" spans="6:6">
      <c r="F53" s="111"/>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C39"/>
  <sheetViews>
    <sheetView workbookViewId="0"/>
  </sheetViews>
  <sheetFormatPr defaultRowHeight="15"/>
  <cols>
    <col min="1" max="1" width="10" customWidth="1"/>
    <col min="2" max="2" width="20.5703125" customWidth="1"/>
    <col min="3" max="3" width="11.5703125" bestFit="1" customWidth="1"/>
    <col min="6" max="6" width="10.85546875" customWidth="1"/>
  </cols>
  <sheetData>
    <row r="1" spans="1:29">
      <c r="A1" s="1" t="s">
        <v>0</v>
      </c>
      <c r="B1" t="s">
        <v>136</v>
      </c>
    </row>
    <row r="2" spans="1:29">
      <c r="A2" s="1" t="s">
        <v>1</v>
      </c>
      <c r="B2" t="s">
        <v>4</v>
      </c>
    </row>
    <row r="3" spans="1:29">
      <c r="A3" s="1" t="s">
        <v>2</v>
      </c>
      <c r="B3" t="s">
        <v>9</v>
      </c>
    </row>
    <row r="4" spans="1:29">
      <c r="A4" s="1" t="s">
        <v>3</v>
      </c>
      <c r="B4" t="s">
        <v>137</v>
      </c>
    </row>
    <row r="7" spans="1:29">
      <c r="A7" s="3"/>
      <c r="B7" s="5" t="s">
        <v>24</v>
      </c>
      <c r="C7" s="5" t="s">
        <v>25</v>
      </c>
    </row>
    <row r="8" spans="1:29">
      <c r="A8" s="2">
        <v>42094</v>
      </c>
      <c r="B8" s="9">
        <v>13.373053833983736</v>
      </c>
      <c r="C8" s="28">
        <v>13.373053833983736</v>
      </c>
      <c r="E8" s="30"/>
      <c r="H8" s="39"/>
    </row>
    <row r="9" spans="1:29">
      <c r="A9" s="2">
        <v>42185</v>
      </c>
      <c r="B9" s="27">
        <v>9.031357940334253</v>
      </c>
      <c r="C9" s="28">
        <v>11.202205887158994</v>
      </c>
      <c r="E9" s="30"/>
      <c r="F9" s="30"/>
      <c r="H9" s="49"/>
      <c r="I9" s="38"/>
      <c r="J9" s="26"/>
      <c r="K9" s="26"/>
      <c r="L9" s="26"/>
      <c r="M9" s="26"/>
      <c r="N9" s="26"/>
      <c r="O9" s="26"/>
      <c r="P9" s="26"/>
      <c r="Q9" s="26"/>
      <c r="R9" s="26"/>
      <c r="S9" s="26"/>
      <c r="T9" s="26"/>
      <c r="U9" s="26"/>
      <c r="V9" s="26"/>
      <c r="W9" s="26"/>
      <c r="X9" s="26"/>
      <c r="Y9" s="26"/>
      <c r="Z9" s="26"/>
      <c r="AA9" s="26"/>
      <c r="AB9" s="26"/>
      <c r="AC9" s="26"/>
    </row>
    <row r="10" spans="1:29">
      <c r="A10" s="2">
        <v>42277</v>
      </c>
      <c r="B10" s="27">
        <v>7.3136859348581194</v>
      </c>
      <c r="C10" s="28">
        <v>9.9060325697253688</v>
      </c>
      <c r="E10" s="30"/>
      <c r="F10" s="30"/>
      <c r="H10" s="49"/>
      <c r="I10" s="38"/>
    </row>
    <row r="11" spans="1:29">
      <c r="A11" s="2">
        <v>42369</v>
      </c>
      <c r="B11" s="27">
        <v>6.0445274844713826</v>
      </c>
      <c r="C11" s="28">
        <v>8.9406562984118718</v>
      </c>
      <c r="E11" s="30"/>
      <c r="F11" s="30"/>
      <c r="H11" s="49"/>
      <c r="I11" s="38"/>
    </row>
    <row r="12" spans="1:29">
      <c r="A12" s="2">
        <v>42460</v>
      </c>
      <c r="B12" s="27">
        <v>4.3164433456703843</v>
      </c>
      <c r="C12" s="28">
        <v>6.6765036763335353</v>
      </c>
      <c r="E12" s="30"/>
      <c r="F12" s="30"/>
      <c r="H12" s="49"/>
      <c r="I12" s="38"/>
    </row>
    <row r="13" spans="1:29">
      <c r="A13" s="2">
        <v>42551</v>
      </c>
      <c r="B13" s="27">
        <v>8.0462571515047845</v>
      </c>
      <c r="C13" s="28">
        <v>6.4302284791261677</v>
      </c>
      <c r="E13" s="30"/>
      <c r="F13" s="30"/>
      <c r="G13" s="26"/>
      <c r="H13" s="49"/>
      <c r="I13" s="38"/>
      <c r="J13" s="26"/>
      <c r="K13" s="26"/>
      <c r="L13" s="26"/>
      <c r="M13" s="26"/>
      <c r="N13" s="26"/>
      <c r="O13" s="26"/>
      <c r="P13" s="26"/>
      <c r="Q13" s="26"/>
      <c r="R13" s="26"/>
      <c r="S13" s="26"/>
      <c r="T13" s="26"/>
      <c r="U13" s="26"/>
      <c r="V13" s="26"/>
      <c r="W13" s="26"/>
      <c r="X13" s="26"/>
      <c r="Y13" s="26"/>
      <c r="Z13" s="26"/>
      <c r="AA13" s="26"/>
      <c r="AB13" s="26"/>
    </row>
    <row r="14" spans="1:29">
      <c r="A14" s="2">
        <v>42643</v>
      </c>
      <c r="B14" s="27">
        <v>7.1778649050378771</v>
      </c>
      <c r="C14" s="28">
        <v>6.3962732216711071</v>
      </c>
      <c r="E14" s="30"/>
      <c r="F14" s="30"/>
      <c r="G14" s="26"/>
      <c r="H14" s="49"/>
      <c r="I14" s="38"/>
      <c r="J14" s="26"/>
      <c r="K14" s="26"/>
      <c r="L14" s="26"/>
      <c r="M14" s="26"/>
      <c r="N14" s="26"/>
      <c r="O14" s="26"/>
      <c r="P14" s="26"/>
      <c r="Q14" s="26"/>
      <c r="R14" s="26"/>
      <c r="S14" s="26"/>
      <c r="T14" s="26"/>
      <c r="U14" s="26"/>
      <c r="V14" s="26"/>
      <c r="W14" s="26"/>
      <c r="X14" s="26"/>
      <c r="Y14" s="26"/>
      <c r="Z14" s="26"/>
      <c r="AA14" s="26"/>
      <c r="AB14" s="26"/>
    </row>
    <row r="15" spans="1:29">
      <c r="A15" s="2">
        <v>42735</v>
      </c>
      <c r="B15" s="27">
        <v>5.665325980764452</v>
      </c>
      <c r="C15" s="28">
        <v>6.3014728457443745</v>
      </c>
      <c r="E15" s="30"/>
      <c r="F15" s="30"/>
      <c r="H15" s="49"/>
      <c r="I15" s="38"/>
    </row>
    <row r="16" spans="1:29">
      <c r="A16" s="2">
        <v>42825</v>
      </c>
      <c r="B16" s="27">
        <v>13.414860951360295</v>
      </c>
      <c r="C16" s="28">
        <v>8.576077247166852</v>
      </c>
      <c r="E16" s="30"/>
      <c r="F16" s="30"/>
      <c r="H16" s="49"/>
      <c r="I16" s="38"/>
    </row>
    <row r="17" spans="1:9">
      <c r="A17" s="2">
        <v>42916</v>
      </c>
      <c r="B17" s="27">
        <v>9.2657991014093675</v>
      </c>
      <c r="C17" s="28">
        <v>8.8809627346429991</v>
      </c>
      <c r="E17" s="30"/>
      <c r="F17" s="30"/>
      <c r="H17" s="49"/>
      <c r="I17" s="38"/>
    </row>
    <row r="18" spans="1:9">
      <c r="A18" s="2">
        <v>43008</v>
      </c>
      <c r="B18" s="27">
        <v>7.884837643799127</v>
      </c>
      <c r="C18" s="28">
        <v>9.0577059193333103</v>
      </c>
      <c r="E18" s="30"/>
      <c r="F18" s="30"/>
      <c r="H18" s="49"/>
      <c r="I18" s="38"/>
    </row>
    <row r="19" spans="1:9">
      <c r="A19" s="2">
        <v>43100</v>
      </c>
      <c r="B19" s="27">
        <v>7.0067729137138839</v>
      </c>
      <c r="C19" s="28">
        <v>9.393067652570668</v>
      </c>
      <c r="E19" s="30"/>
      <c r="F19" s="30"/>
      <c r="H19" s="49"/>
      <c r="I19" s="38"/>
    </row>
    <row r="20" spans="1:9">
      <c r="A20" s="2">
        <v>43190</v>
      </c>
      <c r="B20" s="27">
        <v>12.70424330506216</v>
      </c>
      <c r="C20" s="53">
        <v>9.2154132409961349</v>
      </c>
      <c r="E20" s="30"/>
      <c r="F20" s="30"/>
      <c r="H20" s="49"/>
      <c r="I20" s="38"/>
    </row>
    <row r="21" spans="1:9">
      <c r="A21" s="2">
        <v>43281</v>
      </c>
      <c r="B21" s="53">
        <v>8.3430045941280966</v>
      </c>
      <c r="C21" s="53">
        <v>8.9847146141758181</v>
      </c>
      <c r="E21" s="30"/>
      <c r="F21" s="30"/>
      <c r="H21" s="49"/>
      <c r="I21" s="38"/>
    </row>
    <row r="22" spans="1:9">
      <c r="A22" s="2">
        <v>43373</v>
      </c>
      <c r="B22" s="53">
        <v>7.1952032404457968</v>
      </c>
      <c r="C22" s="53">
        <v>8.8123060133374853</v>
      </c>
      <c r="E22" s="30"/>
      <c r="F22" s="30"/>
      <c r="H22" s="49"/>
      <c r="I22" s="38"/>
    </row>
    <row r="23" spans="1:9">
      <c r="A23" s="2">
        <v>43465</v>
      </c>
      <c r="B23" s="53">
        <v>6.2835070064624006</v>
      </c>
      <c r="C23" s="53">
        <v>8.6314895365246134</v>
      </c>
      <c r="E23" s="30"/>
      <c r="F23" s="30"/>
      <c r="H23" s="49"/>
      <c r="I23" s="38"/>
    </row>
    <row r="24" spans="1:9">
      <c r="A24" s="2">
        <v>43555</v>
      </c>
      <c r="B24" s="53">
        <v>15.485449389153727</v>
      </c>
      <c r="C24" s="53">
        <v>9.3267910575475046</v>
      </c>
      <c r="E24" s="30"/>
      <c r="F24" s="30"/>
      <c r="H24" s="49"/>
      <c r="I24" s="38"/>
    </row>
    <row r="25" spans="1:9">
      <c r="A25" s="2">
        <v>43646</v>
      </c>
      <c r="B25" s="53">
        <v>10.187092449180934</v>
      </c>
      <c r="C25" s="53">
        <v>9.7878130213107148</v>
      </c>
      <c r="E25" s="30"/>
      <c r="F25" s="30"/>
      <c r="H25" s="49"/>
      <c r="I25" s="38"/>
    </row>
    <row r="26" spans="1:9">
      <c r="A26" s="2">
        <v>43738</v>
      </c>
      <c r="B26" s="53">
        <v>9.0256720634338681</v>
      </c>
      <c r="C26" s="53">
        <v>10.245430227057733</v>
      </c>
      <c r="E26" s="30"/>
      <c r="F26" s="30"/>
      <c r="H26" s="49"/>
      <c r="I26" s="38"/>
    </row>
    <row r="27" spans="1:9">
      <c r="A27" s="2">
        <v>43830</v>
      </c>
      <c r="B27" s="53">
        <v>7.9091709444152958</v>
      </c>
      <c r="C27" s="53">
        <v>10.651846211545955</v>
      </c>
      <c r="E27" s="30"/>
      <c r="F27" s="30"/>
      <c r="H27" s="49"/>
      <c r="I27" s="38"/>
    </row>
    <row r="28" spans="1:9">
      <c r="A28" s="2">
        <v>43921</v>
      </c>
      <c r="B28" s="53">
        <v>3.1591794831877933</v>
      </c>
      <c r="C28" s="53">
        <v>7.5702787350544725</v>
      </c>
      <c r="E28" s="30"/>
      <c r="F28" s="30"/>
      <c r="H28" s="49"/>
      <c r="I28" s="38"/>
    </row>
    <row r="29" spans="1:9">
      <c r="A29" s="2">
        <v>44012</v>
      </c>
      <c r="B29" s="53">
        <v>4.3019270177073263</v>
      </c>
      <c r="C29" s="53">
        <v>6.0989873771860701</v>
      </c>
      <c r="E29" s="30"/>
      <c r="F29" s="30"/>
      <c r="H29" s="49"/>
      <c r="I29" s="38"/>
    </row>
    <row r="30" spans="1:9">
      <c r="A30" s="2">
        <v>44104</v>
      </c>
      <c r="B30" s="53">
        <v>5.6272182736970668</v>
      </c>
      <c r="C30" s="53">
        <v>5.2493739297518704</v>
      </c>
      <c r="E30" s="30"/>
      <c r="F30" s="30"/>
      <c r="H30" s="49"/>
      <c r="I30" s="38"/>
    </row>
    <row r="31" spans="1:9">
      <c r="A31" s="2">
        <v>44196</v>
      </c>
      <c r="B31" s="53">
        <v>5.8995496276436201</v>
      </c>
      <c r="C31" s="53">
        <v>4.7469686005589518</v>
      </c>
      <c r="E31" s="30"/>
      <c r="F31" s="30"/>
      <c r="H31" s="49"/>
      <c r="I31" s="38"/>
    </row>
    <row r="32" spans="1:9">
      <c r="A32" s="2">
        <v>44286</v>
      </c>
      <c r="B32" s="53">
        <v>11.921164237789919</v>
      </c>
      <c r="C32" s="53">
        <v>6.9374647892094821</v>
      </c>
      <c r="E32" s="30"/>
      <c r="F32" s="30"/>
      <c r="H32" s="49"/>
      <c r="I32" s="38"/>
    </row>
    <row r="33" spans="1:9">
      <c r="A33" s="2">
        <v>44377</v>
      </c>
      <c r="B33" s="53">
        <v>9.3287670626652286</v>
      </c>
      <c r="C33" s="53">
        <v>8.194174800448959</v>
      </c>
      <c r="E33" s="30"/>
      <c r="F33" s="30"/>
      <c r="H33" s="49"/>
      <c r="I33" s="38"/>
    </row>
    <row r="34" spans="1:9">
      <c r="A34" s="2">
        <v>44469</v>
      </c>
      <c r="B34" s="53">
        <v>8.4961719988654245</v>
      </c>
      <c r="C34" s="53">
        <v>8.9114132317410473</v>
      </c>
      <c r="E34" s="30"/>
      <c r="F34" s="30"/>
      <c r="H34" s="49"/>
      <c r="I34" s="38"/>
    </row>
    <row r="35" spans="1:9">
      <c r="A35" s="2">
        <v>44561</v>
      </c>
      <c r="B35" s="53">
        <v>8.685301218921424</v>
      </c>
      <c r="C35" s="53">
        <v>9.6078511295604976</v>
      </c>
      <c r="E35" s="30"/>
      <c r="F35" s="30"/>
      <c r="G35" s="30"/>
      <c r="H35" s="49"/>
      <c r="I35" s="38"/>
    </row>
    <row r="36" spans="1:9">
      <c r="A36" s="2">
        <v>44651</v>
      </c>
      <c r="B36" s="53">
        <v>12.27631912533746</v>
      </c>
      <c r="C36" s="53">
        <v>9.6966398514473848</v>
      </c>
      <c r="E36" s="30"/>
      <c r="F36" s="30"/>
      <c r="H36" s="49"/>
      <c r="I36" s="38"/>
    </row>
    <row r="37" spans="1:9">
      <c r="A37" s="2">
        <v>44742</v>
      </c>
      <c r="B37" s="53">
        <v>8.4744645506840488</v>
      </c>
      <c r="C37" s="53">
        <v>9.4830642234520894</v>
      </c>
      <c r="E37" s="30"/>
      <c r="F37" s="30"/>
      <c r="G37" s="30"/>
      <c r="H37" s="49"/>
      <c r="I37" s="38"/>
    </row>
    <row r="38" spans="1:9">
      <c r="A38" s="62">
        <v>44834</v>
      </c>
      <c r="B38" s="92">
        <v>7.9957735101259173</v>
      </c>
      <c r="C38" s="92">
        <v>9.3579646012672111</v>
      </c>
      <c r="F38" s="30"/>
      <c r="H38" s="49"/>
    </row>
    <row r="39" spans="1:9">
      <c r="A39" s="62">
        <v>44926</v>
      </c>
      <c r="B39" s="92">
        <v>7.9545302676560183</v>
      </c>
      <c r="C39" s="92">
        <v>9.1752718634508614</v>
      </c>
      <c r="F39" s="30"/>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D7D16-5D1D-4252-BD83-04AAA0BC163C}">
  <dimension ref="A1:F39"/>
  <sheetViews>
    <sheetView workbookViewId="0"/>
  </sheetViews>
  <sheetFormatPr defaultRowHeight="15"/>
  <cols>
    <col min="2" max="2" width="25.140625" customWidth="1"/>
    <col min="3" max="3" width="44.42578125" customWidth="1"/>
  </cols>
  <sheetData>
    <row r="1" spans="1:6">
      <c r="A1" s="61" t="s">
        <v>0</v>
      </c>
      <c r="B1" s="113" t="s">
        <v>138</v>
      </c>
      <c r="C1" s="113"/>
    </row>
    <row r="2" spans="1:6">
      <c r="A2" s="61" t="s">
        <v>1</v>
      </c>
      <c r="B2" s="113" t="s">
        <v>4</v>
      </c>
      <c r="C2" s="113"/>
    </row>
    <row r="3" spans="1:6">
      <c r="A3" s="61" t="s">
        <v>2</v>
      </c>
      <c r="B3" s="113" t="s">
        <v>9</v>
      </c>
      <c r="C3" s="113"/>
    </row>
    <row r="4" spans="1:6">
      <c r="A4" s="61" t="s">
        <v>3</v>
      </c>
      <c r="B4" s="113" t="s">
        <v>32</v>
      </c>
      <c r="C4" s="113"/>
    </row>
    <row r="5" spans="1:6">
      <c r="A5" s="113"/>
      <c r="B5" s="113"/>
      <c r="C5" s="113"/>
    </row>
    <row r="6" spans="1:6">
      <c r="A6" s="113"/>
      <c r="B6" s="113"/>
      <c r="C6" s="113"/>
    </row>
    <row r="7" spans="1:6">
      <c r="A7" s="63"/>
      <c r="B7" s="64" t="s">
        <v>84</v>
      </c>
      <c r="C7" s="64" t="s">
        <v>85</v>
      </c>
    </row>
    <row r="8" spans="1:6">
      <c r="A8" s="62">
        <v>42094</v>
      </c>
      <c r="B8" s="112">
        <v>2.161260477737275</v>
      </c>
      <c r="C8" s="112">
        <v>2.161260477737275</v>
      </c>
      <c r="F8" s="114"/>
    </row>
    <row r="9" spans="1:6">
      <c r="A9" s="62">
        <v>42185</v>
      </c>
      <c r="B9" s="112">
        <v>1.4262142146520742</v>
      </c>
      <c r="C9" s="112">
        <v>1.7937373461946744</v>
      </c>
      <c r="E9" s="114"/>
      <c r="F9" s="114"/>
    </row>
    <row r="10" spans="1:6">
      <c r="A10" s="62">
        <v>42277</v>
      </c>
      <c r="B10" s="112">
        <v>1.1396276524620168</v>
      </c>
      <c r="C10" s="112">
        <v>1.5757007816171218</v>
      </c>
      <c r="E10" s="114"/>
      <c r="F10" s="114"/>
    </row>
    <row r="11" spans="1:6">
      <c r="A11" s="62">
        <v>42369</v>
      </c>
      <c r="B11" s="112">
        <v>0.92852523020967248</v>
      </c>
      <c r="C11" s="112">
        <v>1.4139068937652595</v>
      </c>
      <c r="E11" s="114"/>
      <c r="F11" s="114"/>
    </row>
    <row r="12" spans="1:6">
      <c r="A12" s="62">
        <v>42460</v>
      </c>
      <c r="B12" s="112">
        <v>0.63623959919213569</v>
      </c>
      <c r="C12" s="112">
        <v>1.0326516741289749</v>
      </c>
      <c r="E12" s="114"/>
      <c r="F12" s="114"/>
    </row>
    <row r="13" spans="1:6">
      <c r="A13" s="62">
        <v>42551</v>
      </c>
      <c r="B13" s="112">
        <v>1.1796851446815646</v>
      </c>
      <c r="C13" s="112">
        <v>0.97101940663634734</v>
      </c>
      <c r="E13" s="114"/>
      <c r="F13" s="114"/>
    </row>
    <row r="14" spans="1:6">
      <c r="A14" s="62">
        <v>42643</v>
      </c>
      <c r="B14" s="112">
        <v>1.0721853869203912</v>
      </c>
      <c r="C14" s="112">
        <v>0.954158840250941</v>
      </c>
      <c r="E14" s="114"/>
      <c r="F14" s="114"/>
    </row>
    <row r="15" spans="1:6">
      <c r="A15" s="62">
        <v>42735</v>
      </c>
      <c r="B15" s="112">
        <v>0.84991187197238638</v>
      </c>
      <c r="C15" s="112">
        <v>0.93450550069161942</v>
      </c>
      <c r="E15" s="114"/>
      <c r="F15" s="114"/>
    </row>
    <row r="16" spans="1:6">
      <c r="A16" s="62">
        <v>42825</v>
      </c>
      <c r="B16" s="112">
        <v>2.0341421092527399</v>
      </c>
      <c r="C16" s="112">
        <v>1.2839811282067706</v>
      </c>
      <c r="E16" s="114"/>
      <c r="F16" s="114"/>
    </row>
    <row r="17" spans="1:6">
      <c r="A17" s="62">
        <v>42916</v>
      </c>
      <c r="B17" s="112">
        <v>1.3877491733297391</v>
      </c>
      <c r="C17" s="112">
        <v>1.335997135368814</v>
      </c>
      <c r="E17" s="114"/>
      <c r="F17" s="114"/>
    </row>
    <row r="18" spans="1:6">
      <c r="A18" s="62">
        <v>43008</v>
      </c>
      <c r="B18" s="112">
        <v>1.1934489398529173</v>
      </c>
      <c r="C18" s="112">
        <v>1.3663130236019456</v>
      </c>
      <c r="E18" s="114"/>
      <c r="F18" s="114"/>
    </row>
    <row r="19" spans="1:6">
      <c r="A19" s="62">
        <v>43100</v>
      </c>
      <c r="B19" s="112">
        <v>1.0336224393672571</v>
      </c>
      <c r="C19" s="112">
        <v>1.4122406654506634</v>
      </c>
      <c r="E19" s="114"/>
      <c r="F19" s="114"/>
    </row>
    <row r="20" spans="1:6">
      <c r="A20" s="62">
        <v>43190</v>
      </c>
      <c r="B20" s="112">
        <v>1.82876770953153</v>
      </c>
      <c r="C20" s="112">
        <v>1.3608970655203607</v>
      </c>
      <c r="E20" s="114"/>
      <c r="F20" s="114"/>
    </row>
    <row r="21" spans="1:6">
      <c r="A21" s="62">
        <v>43281</v>
      </c>
      <c r="B21" s="112">
        <v>1.1936898669628031</v>
      </c>
      <c r="C21" s="112">
        <v>1.312382238928627</v>
      </c>
      <c r="E21" s="114"/>
      <c r="F21" s="114"/>
    </row>
    <row r="22" spans="1:6">
      <c r="A22" s="62">
        <v>43373</v>
      </c>
      <c r="B22" s="112">
        <v>1.0500799571162454</v>
      </c>
      <c r="C22" s="112">
        <v>1.276539993244459</v>
      </c>
      <c r="E22" s="114"/>
      <c r="F22" s="114"/>
    </row>
    <row r="23" spans="1:6">
      <c r="A23" s="62">
        <v>43465</v>
      </c>
      <c r="B23" s="112">
        <v>0.89947706063992527</v>
      </c>
      <c r="C23" s="112">
        <v>1.2430036485626259</v>
      </c>
      <c r="E23" s="114"/>
      <c r="F23" s="114"/>
    </row>
    <row r="24" spans="1:6">
      <c r="A24" s="62">
        <v>43555</v>
      </c>
      <c r="B24" s="112">
        <v>2.1152499077067168</v>
      </c>
      <c r="C24" s="112">
        <v>1.3146241981064228</v>
      </c>
      <c r="E24" s="114"/>
      <c r="F24" s="114"/>
    </row>
    <row r="25" spans="1:6">
      <c r="A25" s="62">
        <v>43646</v>
      </c>
      <c r="B25" s="112">
        <v>1.384113924390985</v>
      </c>
      <c r="C25" s="112">
        <v>1.362230212463468</v>
      </c>
      <c r="E25" s="114"/>
      <c r="F25" s="114"/>
    </row>
    <row r="26" spans="1:6">
      <c r="A26" s="62">
        <v>43738</v>
      </c>
      <c r="B26" s="112">
        <v>1.2367531058998944</v>
      </c>
      <c r="C26" s="112">
        <v>1.4088984996593805</v>
      </c>
      <c r="E26" s="114"/>
      <c r="F26" s="114"/>
    </row>
    <row r="27" spans="1:6">
      <c r="A27" s="62">
        <v>43830</v>
      </c>
      <c r="B27" s="112">
        <v>1.0794153399816833</v>
      </c>
      <c r="C27" s="112">
        <v>1.4538830694948199</v>
      </c>
      <c r="E27" s="114"/>
      <c r="F27" s="114"/>
    </row>
    <row r="28" spans="1:6">
      <c r="A28" s="62">
        <v>43921</v>
      </c>
      <c r="B28" s="112">
        <v>0.39906839538216565</v>
      </c>
      <c r="C28" s="112">
        <v>1.0248376914136821</v>
      </c>
      <c r="E28" s="114"/>
      <c r="F28" s="114"/>
    </row>
    <row r="29" spans="1:6">
      <c r="A29" s="62">
        <v>44012</v>
      </c>
      <c r="B29" s="112">
        <v>0.53920520344828438</v>
      </c>
      <c r="C29" s="112">
        <v>0.81361051117800687</v>
      </c>
      <c r="E29" s="114"/>
      <c r="F29" s="114"/>
    </row>
    <row r="30" spans="1:6">
      <c r="A30" s="62">
        <v>44104</v>
      </c>
      <c r="B30" s="112">
        <v>0.71873130672792795</v>
      </c>
      <c r="C30" s="112">
        <v>0.68410506138501526</v>
      </c>
      <c r="E30" s="114"/>
      <c r="F30" s="114"/>
    </row>
    <row r="31" spans="1:6">
      <c r="A31" s="62">
        <v>44196</v>
      </c>
      <c r="B31" s="112">
        <v>0.7532343702749017</v>
      </c>
      <c r="C31" s="112">
        <v>0.60255981895832</v>
      </c>
      <c r="E31" s="114"/>
      <c r="F31" s="114"/>
    </row>
    <row r="32" spans="1:6">
      <c r="A32" s="62">
        <v>44286</v>
      </c>
      <c r="B32" s="112">
        <v>1.5032063526702422</v>
      </c>
      <c r="C32" s="112">
        <v>0.87859430828033902</v>
      </c>
      <c r="E32" s="114"/>
      <c r="F32" s="114"/>
    </row>
    <row r="33" spans="1:6">
      <c r="A33" s="62">
        <v>44377</v>
      </c>
      <c r="B33" s="112">
        <v>1.1685167928894644</v>
      </c>
      <c r="C33" s="112">
        <v>1.0359222056406341</v>
      </c>
      <c r="E33" s="114"/>
      <c r="F33" s="114"/>
    </row>
    <row r="34" spans="1:6">
      <c r="A34" s="62">
        <v>44469</v>
      </c>
      <c r="B34" s="112">
        <v>1.0811812396147309</v>
      </c>
      <c r="C34" s="112">
        <v>1.1265346888623347</v>
      </c>
      <c r="E34" s="114"/>
      <c r="F34" s="114"/>
    </row>
    <row r="35" spans="1:6">
      <c r="A35" s="62">
        <v>44561</v>
      </c>
      <c r="B35" s="112">
        <v>1.1035993581463728</v>
      </c>
      <c r="C35" s="112">
        <v>1.2141259358302026</v>
      </c>
      <c r="E35" s="114"/>
      <c r="F35" s="114"/>
    </row>
    <row r="36" spans="1:6">
      <c r="A36" s="62">
        <v>44651</v>
      </c>
      <c r="B36" s="112">
        <v>1.543823540636833</v>
      </c>
      <c r="C36" s="112">
        <v>1.2242802328218501</v>
      </c>
      <c r="E36" s="114"/>
      <c r="F36" s="114"/>
    </row>
    <row r="37" spans="1:6">
      <c r="A37" s="62">
        <v>44742</v>
      </c>
      <c r="B37" s="112">
        <v>1.0428591966122007</v>
      </c>
      <c r="C37" s="112">
        <v>1.1928658337525342</v>
      </c>
      <c r="E37" s="114"/>
      <c r="F37" s="114"/>
    </row>
    <row r="38" spans="1:6">
      <c r="A38" s="62">
        <v>44834</v>
      </c>
      <c r="B38" s="112">
        <v>0.99077707581618235</v>
      </c>
      <c r="C38" s="112">
        <v>1.1702647928028971</v>
      </c>
      <c r="E38" s="114"/>
      <c r="F38" s="114"/>
    </row>
    <row r="39" spans="1:6">
      <c r="A39" s="62">
        <v>44926</v>
      </c>
      <c r="B39" s="118">
        <v>1.0311241420028978</v>
      </c>
      <c r="C39" s="112">
        <v>1.1521459887670285</v>
      </c>
      <c r="E39" s="114"/>
      <c r="F39" s="114"/>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54"/>
  <sheetViews>
    <sheetView workbookViewId="0"/>
  </sheetViews>
  <sheetFormatPr defaultRowHeight="15"/>
  <cols>
    <col min="1" max="1" width="10" customWidth="1"/>
    <col min="2" max="2" width="20.5703125" customWidth="1"/>
    <col min="3" max="3" width="21.85546875" bestFit="1" customWidth="1"/>
    <col min="4" max="4" width="20.28515625" customWidth="1"/>
    <col min="5" max="5" width="21.85546875" bestFit="1" customWidth="1"/>
    <col min="6" max="6" width="11.7109375" customWidth="1"/>
    <col min="7" max="7" width="21.85546875" bestFit="1" customWidth="1"/>
    <col min="8" max="8" width="28.42578125" bestFit="1" customWidth="1"/>
    <col min="9" max="9" width="21.85546875" bestFit="1" customWidth="1"/>
  </cols>
  <sheetData>
    <row r="1" spans="1:16">
      <c r="A1" s="1" t="s">
        <v>0</v>
      </c>
      <c r="B1" t="s">
        <v>139</v>
      </c>
    </row>
    <row r="2" spans="1:16">
      <c r="A2" s="1" t="s">
        <v>1</v>
      </c>
      <c r="B2" t="s">
        <v>13</v>
      </c>
    </row>
    <row r="3" spans="1:16">
      <c r="A3" s="1" t="s">
        <v>2</v>
      </c>
      <c r="B3" t="s">
        <v>39</v>
      </c>
    </row>
    <row r="4" spans="1:16">
      <c r="A4" s="1" t="s">
        <v>3</v>
      </c>
    </row>
    <row r="7" spans="1:16">
      <c r="A7" s="3"/>
      <c r="B7" s="5" t="s">
        <v>22</v>
      </c>
      <c r="C7" s="5" t="s">
        <v>14</v>
      </c>
      <c r="D7" s="5" t="s">
        <v>15</v>
      </c>
      <c r="E7" s="5" t="s">
        <v>44</v>
      </c>
      <c r="G7" s="129"/>
      <c r="I7" s="129"/>
      <c r="J7" s="129"/>
    </row>
    <row r="8" spans="1:16">
      <c r="A8" s="2">
        <v>42094</v>
      </c>
      <c r="B8" s="12">
        <v>219.51538099999999</v>
      </c>
      <c r="C8" s="12">
        <v>78.341386999999997</v>
      </c>
      <c r="D8" s="12">
        <v>83.771371000000002</v>
      </c>
      <c r="E8" s="12">
        <v>16.297944000000001</v>
      </c>
      <c r="G8" s="66"/>
      <c r="I8" s="66"/>
      <c r="N8" s="26"/>
      <c r="O8" s="26"/>
      <c r="P8" s="26"/>
    </row>
    <row r="9" spans="1:16">
      <c r="A9" s="2">
        <v>42185</v>
      </c>
      <c r="B9" s="12">
        <v>224.649607</v>
      </c>
      <c r="C9" s="12">
        <v>81.759353000000004</v>
      </c>
      <c r="D9" s="12">
        <v>85.142178999999999</v>
      </c>
      <c r="E9" s="12">
        <v>16.082895000000001</v>
      </c>
      <c r="G9" s="66"/>
      <c r="I9" s="66"/>
      <c r="M9" s="26"/>
      <c r="N9" s="26"/>
      <c r="O9" s="26"/>
      <c r="P9" s="26"/>
    </row>
    <row r="10" spans="1:16">
      <c r="A10" s="2">
        <v>42277</v>
      </c>
      <c r="B10" s="12">
        <v>230.463818</v>
      </c>
      <c r="C10" s="12">
        <v>85.628628000000006</v>
      </c>
      <c r="D10" s="12">
        <v>86.583974999999995</v>
      </c>
      <c r="E10" s="12">
        <v>16.067692000000001</v>
      </c>
      <c r="G10" s="66"/>
      <c r="I10" s="66"/>
      <c r="M10" s="26"/>
      <c r="N10" s="26"/>
      <c r="O10" s="26"/>
      <c r="P10" s="26"/>
    </row>
    <row r="11" spans="1:16">
      <c r="A11" s="2">
        <v>42369</v>
      </c>
      <c r="B11" s="12">
        <v>239.20828700000001</v>
      </c>
      <c r="C11" s="12">
        <v>92.629639999999995</v>
      </c>
      <c r="D11" s="12">
        <v>87.024420000000006</v>
      </c>
      <c r="E11" s="12">
        <v>15.601449000000001</v>
      </c>
      <c r="G11" s="66"/>
      <c r="I11" s="66"/>
      <c r="M11" s="26"/>
      <c r="N11" s="26"/>
      <c r="O11" s="26"/>
      <c r="P11" s="26"/>
    </row>
    <row r="12" spans="1:16">
      <c r="A12" s="2">
        <v>42460</v>
      </c>
      <c r="B12" s="12">
        <v>245.89901499999999</v>
      </c>
      <c r="C12" s="12">
        <v>97.170739999999995</v>
      </c>
      <c r="D12" s="12">
        <v>88.332626000000005</v>
      </c>
      <c r="E12" s="12">
        <v>15.296469999999999</v>
      </c>
      <c r="G12" s="66"/>
      <c r="I12" s="66"/>
      <c r="M12" s="26"/>
      <c r="N12" s="26"/>
      <c r="O12" s="26"/>
      <c r="P12" s="26"/>
    </row>
    <row r="13" spans="1:16">
      <c r="A13" s="2">
        <v>42551</v>
      </c>
      <c r="B13" s="12">
        <v>256.03077999999999</v>
      </c>
      <c r="C13" s="12">
        <v>103.55643999999999</v>
      </c>
      <c r="D13" s="12">
        <v>90.934877999999998</v>
      </c>
      <c r="E13" s="12">
        <v>15.44679</v>
      </c>
      <c r="G13" s="66"/>
      <c r="I13" s="66"/>
      <c r="M13" s="26"/>
      <c r="N13" s="26"/>
      <c r="O13" s="26"/>
      <c r="P13" s="26"/>
    </row>
    <row r="14" spans="1:16">
      <c r="A14" s="2">
        <v>42643</v>
      </c>
      <c r="B14" s="12">
        <v>262.08292</v>
      </c>
      <c r="C14" s="12">
        <v>107.86963299999999</v>
      </c>
      <c r="D14" s="12">
        <v>91.915502000000004</v>
      </c>
      <c r="E14" s="12">
        <v>15.466794</v>
      </c>
      <c r="G14" s="66"/>
      <c r="I14" s="66"/>
      <c r="M14" s="26"/>
      <c r="N14" s="26"/>
      <c r="O14" s="26"/>
      <c r="P14" s="26"/>
    </row>
    <row r="15" spans="1:16">
      <c r="A15" s="2">
        <v>42735</v>
      </c>
      <c r="B15" s="12">
        <v>270.56258800000001</v>
      </c>
      <c r="C15" s="12">
        <v>114.1402146819799</v>
      </c>
      <c r="D15" s="12">
        <v>92.687934999999996</v>
      </c>
      <c r="E15" s="12">
        <v>15.375239370969901</v>
      </c>
      <c r="G15" s="66"/>
      <c r="I15" s="66"/>
      <c r="M15" s="26"/>
      <c r="N15" s="26"/>
      <c r="O15" s="26"/>
      <c r="P15" s="26"/>
    </row>
    <row r="16" spans="1:16">
      <c r="A16" s="2">
        <v>42825</v>
      </c>
      <c r="B16" s="12">
        <v>275.24334900000002</v>
      </c>
      <c r="C16" s="12">
        <v>116.49568347381989</v>
      </c>
      <c r="D16" s="12">
        <v>94.601230000000001</v>
      </c>
      <c r="E16" s="12">
        <v>15.218444103029899</v>
      </c>
      <c r="G16" s="66"/>
      <c r="I16" s="66"/>
      <c r="M16" s="26"/>
      <c r="N16" s="26"/>
      <c r="O16" s="26"/>
      <c r="P16" s="26"/>
    </row>
    <row r="17" spans="1:16">
      <c r="A17" s="2">
        <v>42916</v>
      </c>
      <c r="B17" s="12">
        <v>279.70633500000002</v>
      </c>
      <c r="C17" s="12">
        <v>119.19112607529991</v>
      </c>
      <c r="D17" s="12">
        <v>95.923330000000007</v>
      </c>
      <c r="E17" s="12">
        <v>15.3308265435699</v>
      </c>
      <c r="G17" s="66"/>
      <c r="I17" s="66"/>
      <c r="M17" s="26"/>
      <c r="N17" s="26"/>
      <c r="O17" s="26"/>
      <c r="P17" s="26"/>
    </row>
    <row r="18" spans="1:16">
      <c r="A18" s="2">
        <v>43008</v>
      </c>
      <c r="B18" s="12">
        <v>284.86177800000002</v>
      </c>
      <c r="C18" s="12">
        <v>121.69849924981989</v>
      </c>
      <c r="D18" s="12">
        <v>98.140995000000004</v>
      </c>
      <c r="E18" s="12">
        <v>15.1527323927899</v>
      </c>
      <c r="G18" s="66"/>
      <c r="I18" s="66"/>
      <c r="M18" s="26"/>
      <c r="N18" s="26"/>
      <c r="O18" s="26"/>
      <c r="P18" s="26"/>
    </row>
    <row r="19" spans="1:16">
      <c r="A19" s="2">
        <v>43100</v>
      </c>
      <c r="B19" s="12">
        <v>288.253176</v>
      </c>
      <c r="C19" s="12">
        <v>124.61743106877989</v>
      </c>
      <c r="D19" s="12">
        <v>98.264778000000007</v>
      </c>
      <c r="E19" s="12">
        <v>14.656597664139902</v>
      </c>
      <c r="G19" s="66"/>
      <c r="I19" s="66"/>
      <c r="M19" s="26"/>
      <c r="N19" s="26"/>
      <c r="O19" s="26"/>
      <c r="P19" s="26"/>
    </row>
    <row r="20" spans="1:16">
      <c r="A20" s="2">
        <v>43190</v>
      </c>
      <c r="B20" s="54">
        <v>293.60441300000002</v>
      </c>
      <c r="C20" s="54">
        <v>126.30498900000001</v>
      </c>
      <c r="D20" s="54">
        <v>100.958507</v>
      </c>
      <c r="E20" s="54">
        <v>14.396443</v>
      </c>
      <c r="G20" s="66"/>
      <c r="I20" s="66"/>
      <c r="M20" s="26"/>
      <c r="N20" s="26"/>
      <c r="O20" s="26"/>
      <c r="P20" s="26"/>
    </row>
    <row r="21" spans="1:16">
      <c r="A21" s="2">
        <v>43281</v>
      </c>
      <c r="B21" s="54">
        <v>300.61502100000001</v>
      </c>
      <c r="C21" s="54">
        <v>129.373245</v>
      </c>
      <c r="D21" s="54">
        <v>103.528133</v>
      </c>
      <c r="E21" s="54">
        <v>14.526584</v>
      </c>
      <c r="G21" s="66"/>
      <c r="I21" s="66"/>
      <c r="M21" s="26"/>
      <c r="N21" s="26"/>
      <c r="O21" s="26"/>
      <c r="P21" s="26"/>
    </row>
    <row r="22" spans="1:16">
      <c r="A22" s="2">
        <v>43373</v>
      </c>
      <c r="B22" s="54">
        <v>306.32586959626991</v>
      </c>
      <c r="C22" s="54">
        <v>132.18584488597969</v>
      </c>
      <c r="D22" s="54">
        <v>105.6586916622599</v>
      </c>
      <c r="E22" s="54">
        <v>14.567054182129899</v>
      </c>
      <c r="G22" s="66"/>
      <c r="I22" s="66"/>
      <c r="M22" s="26"/>
      <c r="N22" s="26"/>
      <c r="O22" s="26"/>
      <c r="P22" s="26"/>
    </row>
    <row r="23" spans="1:16">
      <c r="A23" s="2">
        <v>43465</v>
      </c>
      <c r="B23" s="54">
        <v>311.87095414473987</v>
      </c>
      <c r="C23" s="54">
        <v>135.5576939947897</v>
      </c>
      <c r="D23" s="54">
        <v>106.79674175849991</v>
      </c>
      <c r="E23" s="54">
        <v>14.2565266318499</v>
      </c>
      <c r="G23" s="66"/>
      <c r="I23" s="66"/>
      <c r="M23" s="26"/>
      <c r="N23" s="26"/>
      <c r="O23" s="26"/>
      <c r="P23" s="26"/>
    </row>
    <row r="24" spans="1:16">
      <c r="A24" s="2">
        <v>43555</v>
      </c>
      <c r="B24" s="54">
        <v>317.17434275283989</v>
      </c>
      <c r="C24" s="54">
        <v>137.3706469292699</v>
      </c>
      <c r="D24" s="54">
        <v>109.44032532169</v>
      </c>
      <c r="E24" s="54">
        <v>14.1221442544699</v>
      </c>
      <c r="G24" s="66"/>
      <c r="I24" s="66"/>
      <c r="M24" s="26"/>
      <c r="N24" s="26"/>
      <c r="O24" s="26"/>
      <c r="P24" s="26"/>
    </row>
    <row r="25" spans="1:16">
      <c r="A25" s="2">
        <v>43646</v>
      </c>
      <c r="B25" s="54">
        <v>321.28065647112976</v>
      </c>
      <c r="C25" s="54">
        <v>139.37920500000001</v>
      </c>
      <c r="D25" s="54">
        <v>110.3634473240699</v>
      </c>
      <c r="E25" s="54">
        <v>14.226766</v>
      </c>
      <c r="G25" s="66"/>
      <c r="I25" s="66"/>
      <c r="M25" s="26"/>
      <c r="N25" s="26"/>
      <c r="O25" s="26"/>
      <c r="P25" s="26"/>
    </row>
    <row r="26" spans="1:16">
      <c r="A26" s="2">
        <v>43738</v>
      </c>
      <c r="B26" s="54">
        <v>325.64350054927991</v>
      </c>
      <c r="C26" s="54">
        <v>141.99367794132971</v>
      </c>
      <c r="D26" s="54">
        <v>111.45592270128</v>
      </c>
      <c r="E26" s="54">
        <v>14.142936112649899</v>
      </c>
      <c r="G26" s="66"/>
      <c r="I26" s="66"/>
      <c r="M26" s="26"/>
      <c r="N26" s="26"/>
      <c r="O26" s="26"/>
      <c r="P26" s="26"/>
    </row>
    <row r="27" spans="1:16">
      <c r="A27" s="2">
        <v>43830</v>
      </c>
      <c r="B27" s="54">
        <v>335.94935079080977</v>
      </c>
      <c r="C27" s="54">
        <v>148.53958831953972</v>
      </c>
      <c r="D27" s="54">
        <v>113.7489823356199</v>
      </c>
      <c r="E27" s="54">
        <v>13.992424457479899</v>
      </c>
      <c r="G27" s="66"/>
      <c r="I27" s="66"/>
      <c r="M27" s="26"/>
      <c r="N27" s="26"/>
      <c r="O27" s="26"/>
      <c r="P27" s="26"/>
    </row>
    <row r="28" spans="1:16">
      <c r="A28" s="2">
        <v>43921</v>
      </c>
      <c r="B28" s="54">
        <v>342.27339748126991</v>
      </c>
      <c r="C28" s="54">
        <v>151.97655132755969</v>
      </c>
      <c r="D28" s="54">
        <v>115.67912568384</v>
      </c>
      <c r="E28" s="54">
        <v>13.8676955846399</v>
      </c>
      <c r="G28" s="66"/>
      <c r="I28" s="66"/>
      <c r="M28" s="26"/>
      <c r="N28" s="26"/>
      <c r="O28" s="26"/>
      <c r="P28" s="26"/>
    </row>
    <row r="29" spans="1:16">
      <c r="A29" s="2">
        <v>44012</v>
      </c>
      <c r="B29" s="54">
        <v>345.77618175533985</v>
      </c>
      <c r="C29" s="54">
        <v>154.13270116769971</v>
      </c>
      <c r="D29" s="54">
        <v>116.0374562387899</v>
      </c>
      <c r="E29" s="54">
        <v>13.7897638991699</v>
      </c>
      <c r="G29" s="66"/>
      <c r="I29" s="66"/>
      <c r="M29" s="26"/>
      <c r="N29" s="26"/>
      <c r="O29" s="26"/>
      <c r="P29" s="26"/>
    </row>
    <row r="30" spans="1:16">
      <c r="A30" s="2">
        <v>44104</v>
      </c>
      <c r="B30" s="54">
        <v>349.85677907309997</v>
      </c>
      <c r="C30" s="54">
        <v>156.1729196398598</v>
      </c>
      <c r="D30" s="54">
        <v>117.53299459897001</v>
      </c>
      <c r="E30" s="54">
        <v>13.5651612330698</v>
      </c>
      <c r="G30" s="66"/>
      <c r="I30" s="66"/>
      <c r="J30" s="26"/>
      <c r="K30" s="26"/>
      <c r="M30" s="26"/>
      <c r="N30" s="26"/>
      <c r="O30" s="26"/>
      <c r="P30" s="26"/>
    </row>
    <row r="31" spans="1:16">
      <c r="A31" s="2">
        <v>44196</v>
      </c>
      <c r="B31" s="54">
        <v>355.66444207498989</v>
      </c>
      <c r="C31" s="54">
        <v>160.22640994676976</v>
      </c>
      <c r="D31" s="54">
        <v>118.57101373222</v>
      </c>
      <c r="E31" s="54">
        <v>13.115759965649898</v>
      </c>
      <c r="G31" s="66"/>
      <c r="I31" s="66"/>
      <c r="J31" s="26"/>
      <c r="K31" s="26"/>
      <c r="M31" s="26"/>
      <c r="N31" s="26"/>
      <c r="O31" s="26"/>
      <c r="P31" s="26"/>
    </row>
    <row r="32" spans="1:16">
      <c r="A32" s="2">
        <v>44286</v>
      </c>
      <c r="B32" s="54">
        <v>360.93268971968996</v>
      </c>
      <c r="C32" s="54">
        <v>163.5969080200399</v>
      </c>
      <c r="D32" s="54">
        <v>120.1490440414299</v>
      </c>
      <c r="E32" s="54">
        <v>12.36818574344</v>
      </c>
      <c r="G32" s="66"/>
      <c r="I32" s="66"/>
      <c r="M32" s="26"/>
      <c r="N32" s="26"/>
      <c r="O32" s="26"/>
      <c r="P32" s="26"/>
    </row>
    <row r="33" spans="1:16">
      <c r="A33" s="2">
        <v>44377</v>
      </c>
      <c r="B33" s="54">
        <v>368.25118031852992</v>
      </c>
      <c r="C33" s="54">
        <v>168.01994296771991</v>
      </c>
      <c r="D33" s="54">
        <v>122.2716154440499</v>
      </c>
      <c r="E33" s="54">
        <v>12.426152701469999</v>
      </c>
      <c r="G33" s="66"/>
      <c r="I33" s="66"/>
      <c r="M33" s="26"/>
      <c r="N33" s="26"/>
      <c r="O33" s="26"/>
      <c r="P33" s="26"/>
    </row>
    <row r="34" spans="1:16">
      <c r="A34" s="2">
        <v>44469</v>
      </c>
      <c r="B34" s="54">
        <v>375.45811825255987</v>
      </c>
      <c r="C34" s="54">
        <v>172.76534866311999</v>
      </c>
      <c r="D34" s="54">
        <v>123.89613354434988</v>
      </c>
      <c r="E34" s="54">
        <v>12.4273890044299</v>
      </c>
      <c r="G34" s="66"/>
      <c r="I34" s="66"/>
    </row>
    <row r="35" spans="1:16">
      <c r="A35" s="2">
        <v>44561</v>
      </c>
      <c r="B35" s="54">
        <v>386.36185272262981</v>
      </c>
      <c r="C35" s="54">
        <v>179.39135837424999</v>
      </c>
      <c r="D35" s="54">
        <v>126.80475551552982</v>
      </c>
      <c r="E35" s="54">
        <v>12.2887886385599</v>
      </c>
      <c r="G35" s="66"/>
      <c r="I35" s="66"/>
    </row>
    <row r="36" spans="1:16">
      <c r="A36" s="2">
        <v>44651</v>
      </c>
      <c r="B36" s="54">
        <v>393.99447782661997</v>
      </c>
      <c r="C36" s="54">
        <v>183.26398152139001</v>
      </c>
      <c r="D36" s="54">
        <v>129.96189177536999</v>
      </c>
      <c r="E36" s="54">
        <v>11.476663476300001</v>
      </c>
      <c r="G36" s="66"/>
      <c r="I36" s="66"/>
    </row>
    <row r="37" spans="1:16">
      <c r="A37" s="2">
        <v>44742</v>
      </c>
      <c r="B37" s="54">
        <v>404.08055576610008</v>
      </c>
      <c r="C37" s="54">
        <v>187.76681786788998</v>
      </c>
      <c r="D37" s="54">
        <v>134.85158006219999</v>
      </c>
      <c r="E37" s="54">
        <v>11.33961868484</v>
      </c>
      <c r="G37" s="66"/>
      <c r="I37" s="66"/>
    </row>
    <row r="38" spans="1:16">
      <c r="A38" s="62">
        <v>44834</v>
      </c>
      <c r="B38" s="93">
        <v>394.25184760912998</v>
      </c>
      <c r="C38" s="93">
        <v>183.51424241396998</v>
      </c>
      <c r="D38" s="93">
        <v>131.93812513304999</v>
      </c>
      <c r="E38" s="93">
        <v>10.499990928500001</v>
      </c>
      <c r="G38" s="110"/>
      <c r="I38" s="110"/>
    </row>
    <row r="39" spans="1:16">
      <c r="A39" s="62">
        <v>44926</v>
      </c>
      <c r="B39" s="93">
        <v>399.66513436534001</v>
      </c>
      <c r="C39" s="93">
        <v>186.70574033318999</v>
      </c>
      <c r="D39" s="93">
        <v>134.10479834304999</v>
      </c>
      <c r="E39" s="93">
        <v>9.7874277671800005</v>
      </c>
      <c r="G39" s="110"/>
      <c r="I39" s="110"/>
    </row>
    <row r="40" spans="1:16">
      <c r="B40" s="13"/>
    </row>
    <row r="41" spans="1:16">
      <c r="B41" s="13"/>
    </row>
    <row r="42" spans="1:16">
      <c r="B42" s="128"/>
    </row>
    <row r="43" spans="1:16">
      <c r="B43" s="13"/>
    </row>
    <row r="51" spans="2:2">
      <c r="B51" s="111"/>
    </row>
    <row r="52" spans="2:2">
      <c r="B52" s="13"/>
    </row>
    <row r="53" spans="2:2">
      <c r="B53" s="111"/>
    </row>
    <row r="54" spans="2:2">
      <c r="B54" s="13"/>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39"/>
  <sheetViews>
    <sheetView workbookViewId="0">
      <selection activeCell="T21" sqref="T21"/>
    </sheetView>
  </sheetViews>
  <sheetFormatPr defaultRowHeight="15"/>
  <cols>
    <col min="1" max="1" width="10" customWidth="1"/>
    <col min="2" max="2" width="20.5703125" customWidth="1"/>
    <col min="3" max="4" width="20.28515625" customWidth="1"/>
  </cols>
  <sheetData>
    <row r="1" spans="1:9">
      <c r="A1" s="1" t="s">
        <v>0</v>
      </c>
      <c r="B1" t="s">
        <v>140</v>
      </c>
    </row>
    <row r="2" spans="1:9">
      <c r="A2" s="1" t="s">
        <v>1</v>
      </c>
      <c r="B2" t="s">
        <v>4</v>
      </c>
    </row>
    <row r="3" spans="1:9">
      <c r="A3" s="1" t="s">
        <v>2</v>
      </c>
      <c r="B3" t="s">
        <v>9</v>
      </c>
    </row>
    <row r="4" spans="1:9">
      <c r="A4" s="1" t="s">
        <v>3</v>
      </c>
      <c r="B4" t="s">
        <v>141</v>
      </c>
    </row>
    <row r="5" spans="1:9">
      <c r="B5" s="19"/>
    </row>
    <row r="6" spans="1:9">
      <c r="D6" s="10"/>
      <c r="E6" s="10"/>
    </row>
    <row r="7" spans="1:9">
      <c r="A7" s="3"/>
      <c r="B7" s="5" t="s">
        <v>18</v>
      </c>
      <c r="C7" s="5" t="s">
        <v>19</v>
      </c>
      <c r="D7" s="11"/>
      <c r="E7" s="11"/>
    </row>
    <row r="8" spans="1:9">
      <c r="A8" s="2">
        <v>42094</v>
      </c>
      <c r="B8" s="4">
        <v>1.8757591510820175</v>
      </c>
      <c r="C8" s="4">
        <v>0.85387052294256183</v>
      </c>
      <c r="D8" s="30"/>
      <c r="E8" s="4"/>
      <c r="I8" s="38"/>
    </row>
    <row r="9" spans="1:9">
      <c r="A9" s="2">
        <v>42185</v>
      </c>
      <c r="B9" s="4">
        <v>1.8118966397876402</v>
      </c>
      <c r="C9" s="4">
        <v>0.83047026865722529</v>
      </c>
      <c r="D9" s="30"/>
      <c r="E9" s="4"/>
      <c r="H9" s="38"/>
      <c r="I9" s="38"/>
    </row>
    <row r="10" spans="1:9">
      <c r="A10" s="2">
        <v>42277</v>
      </c>
      <c r="B10" s="4">
        <v>1.7649959416853871</v>
      </c>
      <c r="C10" s="4">
        <v>0.78665478661046151</v>
      </c>
      <c r="D10" s="30"/>
      <c r="E10" s="4"/>
      <c r="H10" s="38"/>
      <c r="I10" s="38"/>
    </row>
    <row r="11" spans="1:9">
      <c r="A11" s="2">
        <v>42369</v>
      </c>
      <c r="B11" s="4">
        <v>1.7268997670566173</v>
      </c>
      <c r="C11" s="4">
        <v>0.68265518969579964</v>
      </c>
      <c r="D11" s="30"/>
      <c r="E11" s="4"/>
      <c r="H11" s="38"/>
      <c r="I11" s="38"/>
    </row>
    <row r="12" spans="1:9">
      <c r="A12" s="2">
        <v>42460</v>
      </c>
      <c r="B12" s="4">
        <v>1.6196193816049278</v>
      </c>
      <c r="C12" s="4">
        <v>0.62006315153537095</v>
      </c>
      <c r="D12" s="30"/>
      <c r="E12" s="4"/>
      <c r="H12" s="38"/>
      <c r="I12" s="38"/>
    </row>
    <row r="13" spans="1:9">
      <c r="A13" s="2">
        <v>42551</v>
      </c>
      <c r="B13" s="4">
        <v>1.6081022301890877</v>
      </c>
      <c r="C13" s="4">
        <v>0.522243648861068</v>
      </c>
      <c r="D13" s="30"/>
      <c r="E13" s="4"/>
      <c r="H13" s="38"/>
      <c r="I13" s="38"/>
    </row>
    <row r="14" spans="1:9">
      <c r="A14" s="2">
        <v>42643</v>
      </c>
      <c r="B14" s="4">
        <v>1.611586161217105</v>
      </c>
      <c r="C14" s="4">
        <v>0.49503525578717833</v>
      </c>
      <c r="D14" s="30"/>
      <c r="E14" s="4"/>
      <c r="H14" s="38"/>
      <c r="I14" s="38"/>
    </row>
    <row r="15" spans="1:9">
      <c r="A15" s="2">
        <v>42735</v>
      </c>
      <c r="B15" s="4">
        <v>1.6270875262306972</v>
      </c>
      <c r="C15" s="4">
        <v>0.56099267901542704</v>
      </c>
      <c r="D15" s="30"/>
      <c r="E15" s="4"/>
      <c r="H15" s="38"/>
      <c r="I15" s="38"/>
    </row>
    <row r="16" spans="1:9">
      <c r="A16" s="2">
        <v>42825</v>
      </c>
      <c r="B16" s="4">
        <v>1.6065532503494722</v>
      </c>
      <c r="C16" s="4">
        <v>0.549299492606105</v>
      </c>
      <c r="D16" s="30"/>
      <c r="E16" s="4"/>
      <c r="H16" s="38"/>
      <c r="I16" s="38"/>
    </row>
    <row r="17" spans="1:9">
      <c r="A17" s="2">
        <v>42916</v>
      </c>
      <c r="B17" s="4">
        <v>1.6030702165127748</v>
      </c>
      <c r="C17" s="4">
        <v>0.48483258521721345</v>
      </c>
      <c r="D17" s="30"/>
      <c r="E17" s="4"/>
      <c r="H17" s="38"/>
      <c r="I17" s="38"/>
    </row>
    <row r="18" spans="1:9">
      <c r="A18" s="2">
        <v>43008</v>
      </c>
      <c r="B18" s="4">
        <v>1.599930360521113</v>
      </c>
      <c r="C18" s="4">
        <v>0.44764396513722804</v>
      </c>
      <c r="D18" s="30"/>
      <c r="E18" s="4"/>
      <c r="H18" s="38"/>
      <c r="I18" s="38"/>
    </row>
    <row r="19" spans="1:9">
      <c r="A19" s="2">
        <v>43100</v>
      </c>
      <c r="B19" s="4">
        <v>1.6081666903416751</v>
      </c>
      <c r="C19" s="4">
        <v>0.41680735980065781</v>
      </c>
      <c r="D19" s="30"/>
      <c r="E19" s="4"/>
      <c r="H19" s="38"/>
      <c r="I19" s="38"/>
    </row>
    <row r="20" spans="1:9">
      <c r="A20" s="2">
        <v>43190</v>
      </c>
      <c r="B20" s="4">
        <v>1.5591356066280286</v>
      </c>
      <c r="C20" s="4">
        <v>0.57340531541370454</v>
      </c>
      <c r="D20" s="30"/>
      <c r="E20" s="4"/>
      <c r="H20" s="38"/>
      <c r="I20" s="38"/>
    </row>
    <row r="21" spans="1:9">
      <c r="A21" s="2">
        <v>43281</v>
      </c>
      <c r="B21" s="4">
        <v>1.5541129984970998</v>
      </c>
      <c r="C21" s="4">
        <v>0.56295528455114741</v>
      </c>
      <c r="D21" s="30"/>
      <c r="E21" s="4"/>
      <c r="H21" s="38"/>
      <c r="I21" s="38"/>
    </row>
    <row r="22" spans="1:9">
      <c r="A22" s="2">
        <v>43373</v>
      </c>
      <c r="B22" s="4">
        <v>1.5648259786057934</v>
      </c>
      <c r="C22" s="4">
        <v>0.59611982055820789</v>
      </c>
      <c r="D22" s="30"/>
      <c r="E22" s="4"/>
      <c r="H22" s="38"/>
      <c r="I22" s="38"/>
    </row>
    <row r="23" spans="1:9">
      <c r="A23" s="2">
        <v>43465</v>
      </c>
      <c r="B23" s="4">
        <v>1.570226454708272</v>
      </c>
      <c r="C23" s="4">
        <v>0.47610511329554855</v>
      </c>
      <c r="D23" s="30"/>
      <c r="E23" s="4"/>
      <c r="H23" s="38"/>
      <c r="I23" s="38"/>
    </row>
    <row r="24" spans="1:9">
      <c r="A24" s="2">
        <v>43555</v>
      </c>
      <c r="B24" s="4">
        <v>1.6401193934053344</v>
      </c>
      <c r="C24" s="4">
        <v>0.44953396562679454</v>
      </c>
      <c r="D24" s="30"/>
      <c r="E24" s="4"/>
      <c r="H24" s="38"/>
      <c r="I24" s="38"/>
    </row>
    <row r="25" spans="1:9">
      <c r="A25" s="2">
        <v>43646</v>
      </c>
      <c r="B25" s="4">
        <v>1.6507395934553197</v>
      </c>
      <c r="C25" s="4">
        <v>0.51437859828356081</v>
      </c>
      <c r="D25" s="30"/>
      <c r="E25" s="4"/>
      <c r="H25" s="38"/>
      <c r="I25" s="38"/>
    </row>
    <row r="26" spans="1:9">
      <c r="A26" s="2">
        <v>43738</v>
      </c>
      <c r="B26" s="4">
        <v>1.6522098159469454</v>
      </c>
      <c r="C26" s="4">
        <v>0.54072434200894992</v>
      </c>
      <c r="D26" s="30"/>
      <c r="E26" s="4"/>
      <c r="H26" s="38"/>
      <c r="I26" s="38"/>
    </row>
    <row r="27" spans="1:9">
      <c r="A27" s="2">
        <v>43830</v>
      </c>
      <c r="B27" s="51">
        <v>1.6471800532711727</v>
      </c>
      <c r="C27" s="51">
        <v>0.41968750484178741</v>
      </c>
      <c r="D27" s="30"/>
      <c r="E27" s="4"/>
      <c r="F27" s="30"/>
      <c r="G27" s="30"/>
      <c r="H27" s="38"/>
      <c r="I27" s="38"/>
    </row>
    <row r="28" spans="1:9">
      <c r="A28" s="2">
        <v>43921</v>
      </c>
      <c r="B28" s="51">
        <v>1.6794697809812766</v>
      </c>
      <c r="C28" s="51">
        <v>0.59156758982904489</v>
      </c>
      <c r="D28" s="30"/>
      <c r="E28" s="4"/>
      <c r="H28" s="38"/>
      <c r="I28" s="38"/>
    </row>
    <row r="29" spans="1:9">
      <c r="A29" s="2">
        <v>44012</v>
      </c>
      <c r="B29" s="4">
        <v>1.6768133446425353</v>
      </c>
      <c r="C29" s="51">
        <v>0.52105827669289939</v>
      </c>
      <c r="D29" s="30"/>
      <c r="E29" s="4"/>
      <c r="F29" s="30"/>
      <c r="H29" s="38"/>
      <c r="I29" s="38"/>
    </row>
    <row r="30" spans="1:9">
      <c r="A30" s="2">
        <v>44104</v>
      </c>
      <c r="B30" s="51">
        <v>1.6703929377659137</v>
      </c>
      <c r="C30" s="51">
        <v>0.48378192663144792</v>
      </c>
      <c r="D30" s="30"/>
      <c r="E30" s="4"/>
      <c r="F30" s="30"/>
      <c r="H30" s="38"/>
      <c r="I30" s="38"/>
    </row>
    <row r="31" spans="1:9">
      <c r="A31" s="2">
        <v>44196</v>
      </c>
      <c r="B31" s="51">
        <v>1.6569221323597199</v>
      </c>
      <c r="C31" s="51">
        <v>0.44781453485654199</v>
      </c>
      <c r="D31" s="30"/>
      <c r="E31" s="4"/>
      <c r="F31" s="30"/>
      <c r="H31" s="38"/>
      <c r="I31" s="38"/>
    </row>
    <row r="32" spans="1:9">
      <c r="A32" s="2">
        <v>44286</v>
      </c>
      <c r="B32" s="51">
        <v>1.5478747290158938</v>
      </c>
      <c r="C32" s="51">
        <v>0.4451293493865966</v>
      </c>
      <c r="D32" s="30"/>
      <c r="E32" s="4"/>
      <c r="H32" s="38"/>
      <c r="I32" s="38"/>
    </row>
    <row r="33" spans="1:12">
      <c r="A33" s="2">
        <v>44377</v>
      </c>
      <c r="B33" s="51">
        <v>1.5301331964260729</v>
      </c>
      <c r="C33" s="51">
        <v>0.42066562275263697</v>
      </c>
      <c r="D33" s="30"/>
      <c r="E33" s="4"/>
      <c r="G33" s="30"/>
      <c r="H33" s="38"/>
      <c r="I33" s="38"/>
      <c r="K33" s="30"/>
      <c r="L33" s="30"/>
    </row>
    <row r="34" spans="1:12">
      <c r="A34" s="2">
        <v>44469</v>
      </c>
      <c r="B34" s="51">
        <v>1.5168612015534986</v>
      </c>
      <c r="C34" s="51">
        <v>0.33796102211442086</v>
      </c>
      <c r="D34" s="30"/>
      <c r="E34" s="4"/>
      <c r="H34" s="38"/>
      <c r="I34" s="38"/>
    </row>
    <row r="35" spans="1:12">
      <c r="A35" s="2">
        <v>44561</v>
      </c>
      <c r="B35" s="51">
        <v>1.4908961518896542</v>
      </c>
      <c r="C35" s="51">
        <v>0.34693313452131785</v>
      </c>
      <c r="D35" s="30"/>
      <c r="E35" s="4"/>
      <c r="F35" s="30"/>
      <c r="H35" s="38"/>
      <c r="I35" s="38"/>
      <c r="J35" s="30"/>
      <c r="K35" s="30"/>
      <c r="L35" s="30"/>
    </row>
    <row r="36" spans="1:12">
      <c r="A36" s="2">
        <v>44651</v>
      </c>
      <c r="B36" s="51">
        <v>1.4434830422488432</v>
      </c>
      <c r="C36" s="51">
        <v>0.32722076181623816</v>
      </c>
      <c r="D36" s="30"/>
      <c r="E36" s="4"/>
      <c r="F36" s="30"/>
      <c r="H36" s="38"/>
      <c r="I36" s="38"/>
      <c r="J36" s="30"/>
    </row>
    <row r="37" spans="1:12">
      <c r="A37" s="2">
        <v>44742</v>
      </c>
      <c r="B37" s="51">
        <v>1.4539812732438702</v>
      </c>
      <c r="C37" s="51">
        <v>0.29215582013879643</v>
      </c>
      <c r="D37" s="30"/>
      <c r="E37" s="4"/>
      <c r="F37" s="30"/>
      <c r="H37" s="38"/>
      <c r="I37" s="38"/>
      <c r="J37" s="30"/>
    </row>
    <row r="38" spans="1:12">
      <c r="A38" s="62">
        <v>44834</v>
      </c>
      <c r="B38" s="51">
        <v>1.6010982897843882</v>
      </c>
      <c r="C38" s="51">
        <v>0.32164736521384168</v>
      </c>
    </row>
    <row r="39" spans="1:12">
      <c r="A39" s="62">
        <v>44926</v>
      </c>
      <c r="B39" s="51">
        <v>1.8168123390056281</v>
      </c>
      <c r="C39" s="51">
        <v>0.32407652463406034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8"/>
  <sheetViews>
    <sheetView workbookViewId="0"/>
  </sheetViews>
  <sheetFormatPr defaultRowHeight="15"/>
  <cols>
    <col min="1" max="1" width="10" customWidth="1"/>
    <col min="2" max="2" width="20.5703125" customWidth="1"/>
    <col min="3" max="3" width="21.85546875" bestFit="1" customWidth="1"/>
    <col min="4" max="4" width="20.5703125" customWidth="1"/>
    <col min="5" max="5" width="21.85546875" bestFit="1" customWidth="1"/>
    <col min="6" max="6" width="18.140625" customWidth="1"/>
    <col min="7" max="7" width="21.85546875" bestFit="1" customWidth="1"/>
    <col min="8" max="8" width="28.85546875" bestFit="1" customWidth="1"/>
    <col min="9" max="9" width="22.28515625" bestFit="1" customWidth="1"/>
    <col min="11" max="11" width="12" bestFit="1" customWidth="1"/>
  </cols>
  <sheetData>
    <row r="1" spans="1:17">
      <c r="A1" s="61" t="s">
        <v>0</v>
      </c>
      <c r="B1" t="s">
        <v>29</v>
      </c>
    </row>
    <row r="2" spans="1:17">
      <c r="A2" s="1" t="s">
        <v>1</v>
      </c>
      <c r="B2" t="s">
        <v>13</v>
      </c>
    </row>
    <row r="3" spans="1:17">
      <c r="A3" s="1" t="s">
        <v>2</v>
      </c>
      <c r="B3" t="s">
        <v>9</v>
      </c>
    </row>
    <row r="4" spans="1:17">
      <c r="A4" s="1" t="s">
        <v>3</v>
      </c>
      <c r="B4" t="s">
        <v>28</v>
      </c>
    </row>
    <row r="7" spans="1:17">
      <c r="A7" s="3"/>
      <c r="B7" s="5" t="s">
        <v>12</v>
      </c>
      <c r="C7" s="64" t="s">
        <v>80</v>
      </c>
      <c r="D7" s="5" t="s">
        <v>14</v>
      </c>
      <c r="E7" s="64" t="s">
        <v>80</v>
      </c>
      <c r="F7" s="5" t="s">
        <v>15</v>
      </c>
      <c r="G7" s="64" t="s">
        <v>80</v>
      </c>
      <c r="H7" s="5" t="s">
        <v>43</v>
      </c>
      <c r="I7" s="64" t="s">
        <v>81</v>
      </c>
    </row>
    <row r="8" spans="1:17">
      <c r="A8" s="2">
        <v>42094</v>
      </c>
      <c r="B8" s="12">
        <v>5413.2988778845847</v>
      </c>
      <c r="C8" s="66">
        <v>4013.8721232305861</v>
      </c>
      <c r="D8" s="12">
        <v>2353.8647745133439</v>
      </c>
      <c r="E8" s="66">
        <v>2058.8647162653442</v>
      </c>
      <c r="F8" s="12">
        <v>2495.700592425706</v>
      </c>
      <c r="G8" s="66">
        <v>1507.5027297597057</v>
      </c>
      <c r="H8" s="12">
        <v>192.22612257369809</v>
      </c>
      <c r="I8" s="66">
        <v>131.5372056016981</v>
      </c>
      <c r="N8" s="26"/>
      <c r="O8" s="26"/>
      <c r="P8" s="26"/>
      <c r="Q8" s="26"/>
    </row>
    <row r="9" spans="1:17">
      <c r="A9" s="2">
        <v>42185</v>
      </c>
      <c r="B9" s="12">
        <v>5487.3797495969957</v>
      </c>
      <c r="C9" s="66">
        <v>4078.9330295202776</v>
      </c>
      <c r="D9" s="12">
        <v>2415.411855565078</v>
      </c>
      <c r="E9" s="66">
        <v>2108.095636924671</v>
      </c>
      <c r="F9" s="12">
        <v>2505.1360681357087</v>
      </c>
      <c r="G9" s="66">
        <v>1516.040171502106</v>
      </c>
      <c r="H9" s="12">
        <v>198.10582825659361</v>
      </c>
      <c r="I9" s="66">
        <v>135.83891847863961</v>
      </c>
      <c r="M9" s="26"/>
      <c r="N9" s="26"/>
      <c r="O9" s="26"/>
      <c r="P9" s="26"/>
      <c r="Q9" s="26"/>
    </row>
    <row r="10" spans="1:17">
      <c r="A10" s="2">
        <v>42277</v>
      </c>
      <c r="B10" s="12">
        <v>5559.8210693147703</v>
      </c>
      <c r="C10" s="66">
        <v>4148.0547298269021</v>
      </c>
      <c r="D10" s="12">
        <v>2479.9449739702013</v>
      </c>
      <c r="E10" s="66">
        <v>2157.843629914852</v>
      </c>
      <c r="F10" s="12">
        <v>2495.3339538911919</v>
      </c>
      <c r="G10" s="66">
        <v>1508.3851915239111</v>
      </c>
      <c r="H10" s="12">
        <v>198.98505903217116</v>
      </c>
      <c r="I10" s="66">
        <v>134.69104500178523</v>
      </c>
      <c r="M10" s="26"/>
      <c r="N10" s="26"/>
      <c r="O10" s="26"/>
      <c r="P10" s="26"/>
      <c r="Q10" s="26"/>
    </row>
    <row r="11" spans="1:17">
      <c r="A11" s="2">
        <v>42369</v>
      </c>
      <c r="B11" s="12">
        <v>5636.8241916009674</v>
      </c>
      <c r="C11" s="66">
        <v>4219.9629023111065</v>
      </c>
      <c r="D11" s="12">
        <v>2529.4694914167499</v>
      </c>
      <c r="E11" s="66">
        <v>2207.6404865167433</v>
      </c>
      <c r="F11" s="12">
        <v>2516.4621426640938</v>
      </c>
      <c r="G11" s="66">
        <v>1526.615458760371</v>
      </c>
      <c r="H11" s="12">
        <v>199.2014481358155</v>
      </c>
      <c r="I11" s="66">
        <v>133.08055556544249</v>
      </c>
      <c r="M11" s="26"/>
      <c r="N11" s="26"/>
      <c r="O11" s="26"/>
      <c r="P11" s="26"/>
      <c r="Q11" s="26"/>
    </row>
    <row r="12" spans="1:17">
      <c r="A12" s="2">
        <v>42460</v>
      </c>
      <c r="B12" s="12">
        <v>5717.4557952258046</v>
      </c>
      <c r="C12" s="66">
        <v>4276.8336370910711</v>
      </c>
      <c r="D12" s="12">
        <v>2568.8742238969776</v>
      </c>
      <c r="E12" s="66">
        <v>2241.3732055836608</v>
      </c>
      <c r="F12" s="12">
        <v>2553.3028225043704</v>
      </c>
      <c r="G12" s="66">
        <v>1545.9393498510417</v>
      </c>
      <c r="H12" s="12">
        <v>200.05860479794651</v>
      </c>
      <c r="I12" s="66">
        <v>133.61360640134549</v>
      </c>
      <c r="M12" s="26"/>
      <c r="N12" s="26"/>
      <c r="O12" s="26"/>
      <c r="P12" s="26"/>
      <c r="Q12" s="26"/>
    </row>
    <row r="13" spans="1:17">
      <c r="A13" s="2">
        <v>42551</v>
      </c>
      <c r="B13" s="12">
        <v>5893.9504462769146</v>
      </c>
      <c r="C13" s="66">
        <v>4385.174807079773</v>
      </c>
      <c r="D13" s="12">
        <v>2641.4015145258008</v>
      </c>
      <c r="E13" s="66">
        <v>2296.7264090333042</v>
      </c>
      <c r="F13" s="12">
        <v>2647.4639184931666</v>
      </c>
      <c r="G13" s="66">
        <v>1590.6539329562424</v>
      </c>
      <c r="H13" s="12">
        <v>207.20192857913474</v>
      </c>
      <c r="I13" s="66">
        <v>137.84019773533973</v>
      </c>
      <c r="M13" s="26"/>
      <c r="N13" s="26"/>
      <c r="O13" s="26"/>
      <c r="P13" s="26"/>
      <c r="Q13" s="26"/>
    </row>
    <row r="14" spans="1:17">
      <c r="A14" s="2">
        <v>42643</v>
      </c>
      <c r="B14" s="12">
        <v>6018.1046328649172</v>
      </c>
      <c r="C14" s="66">
        <v>4434.8995380676351</v>
      </c>
      <c r="D14" s="12">
        <v>2693.5919060029337</v>
      </c>
      <c r="E14" s="66">
        <v>2332.0488148449026</v>
      </c>
      <c r="F14" s="12">
        <v>2708.7551419776164</v>
      </c>
      <c r="G14" s="66">
        <v>1598.6904061327509</v>
      </c>
      <c r="H14" s="12">
        <v>212.61138811799299</v>
      </c>
      <c r="I14" s="66">
        <v>139.01947519103001</v>
      </c>
      <c r="M14" s="26"/>
      <c r="N14" s="26"/>
      <c r="O14" s="26"/>
      <c r="P14" s="26"/>
      <c r="Q14" s="26"/>
    </row>
    <row r="15" spans="1:17">
      <c r="A15" s="2">
        <v>42735</v>
      </c>
      <c r="B15" s="12">
        <v>6057.7726856911058</v>
      </c>
      <c r="C15" s="66">
        <v>4479.0770607645627</v>
      </c>
      <c r="D15" s="12">
        <v>2736.7278962765913</v>
      </c>
      <c r="E15" s="66">
        <v>2371.8345196565538</v>
      </c>
      <c r="F15" s="12">
        <v>2700.8744053006321</v>
      </c>
      <c r="G15" s="66">
        <v>1601.1068304752305</v>
      </c>
      <c r="H15" s="12">
        <v>213.84347781615858</v>
      </c>
      <c r="I15" s="66">
        <v>138.57539517947558</v>
      </c>
      <c r="M15" s="26"/>
      <c r="N15" s="26"/>
      <c r="O15" s="26"/>
      <c r="P15" s="26"/>
      <c r="Q15" s="26"/>
    </row>
    <row r="16" spans="1:17">
      <c r="A16" s="2">
        <v>42825</v>
      </c>
      <c r="B16" s="12">
        <v>6133.4086243145857</v>
      </c>
      <c r="C16" s="66">
        <v>4547.8753447491399</v>
      </c>
      <c r="D16" s="12">
        <v>2743.1273575439786</v>
      </c>
      <c r="E16" s="66">
        <v>2409.4073063808619</v>
      </c>
      <c r="F16" s="12">
        <v>2736.0026545160699</v>
      </c>
      <c r="G16" s="66">
        <v>1625.0784342595196</v>
      </c>
      <c r="H16" s="12">
        <v>208.00019752323169</v>
      </c>
      <c r="I16" s="66">
        <v>141.9407777432377</v>
      </c>
      <c r="M16" s="26"/>
      <c r="N16" s="26"/>
      <c r="O16" s="26"/>
      <c r="P16" s="26"/>
      <c r="Q16" s="26"/>
    </row>
    <row r="17" spans="1:17">
      <c r="A17" s="2">
        <v>42916</v>
      </c>
      <c r="B17" s="12">
        <v>6230.7433407106209</v>
      </c>
      <c r="C17" s="66">
        <v>4638.9925459301503</v>
      </c>
      <c r="D17" s="12">
        <v>2798.2611726320047</v>
      </c>
      <c r="E17" s="66">
        <v>2461.2652871072582</v>
      </c>
      <c r="F17" s="12">
        <v>2751.6919833498782</v>
      </c>
      <c r="G17" s="66">
        <v>1651.8805483698206</v>
      </c>
      <c r="H17" s="12">
        <v>229.846875261978</v>
      </c>
      <c r="I17" s="66">
        <v>150.05775758284901</v>
      </c>
      <c r="M17" s="26"/>
      <c r="N17" s="26"/>
      <c r="O17" s="26"/>
      <c r="P17" s="26"/>
      <c r="Q17" s="26"/>
    </row>
    <row r="18" spans="1:17">
      <c r="A18" s="2">
        <v>43008</v>
      </c>
      <c r="B18" s="12">
        <v>6313.3006673476493</v>
      </c>
      <c r="C18" s="66">
        <v>4709.0010388380533</v>
      </c>
      <c r="D18" s="12">
        <v>2851.0623180519842</v>
      </c>
      <c r="E18" s="66">
        <v>2504.967745448499</v>
      </c>
      <c r="F18" s="12">
        <v>2767.2782331811591</v>
      </c>
      <c r="G18" s="66">
        <v>1668.5162568165463</v>
      </c>
      <c r="H18" s="12">
        <v>238.611102051828</v>
      </c>
      <c r="I18" s="66">
        <v>155.54801129132699</v>
      </c>
      <c r="M18" s="26"/>
      <c r="N18" s="26"/>
      <c r="O18" s="26"/>
      <c r="P18" s="26"/>
      <c r="Q18" s="26"/>
    </row>
    <row r="19" spans="1:17">
      <c r="A19" s="2">
        <v>43100</v>
      </c>
      <c r="B19" s="12">
        <v>6386.3347097944406</v>
      </c>
      <c r="C19" s="66">
        <v>4790.9743406188672</v>
      </c>
      <c r="D19" s="12">
        <v>2948.8491916233702</v>
      </c>
      <c r="E19" s="66">
        <v>2552.7823295182989</v>
      </c>
      <c r="F19" s="12">
        <v>2762.0416099165409</v>
      </c>
      <c r="G19" s="66">
        <v>1687.9889509753398</v>
      </c>
      <c r="H19" s="12">
        <v>255.1260316404248</v>
      </c>
      <c r="I19" s="66">
        <v>167.3491113754497</v>
      </c>
      <c r="M19" s="26"/>
      <c r="N19" s="26"/>
      <c r="O19" s="26"/>
      <c r="P19" s="26"/>
      <c r="Q19" s="26"/>
    </row>
    <row r="20" spans="1:17">
      <c r="A20" s="2">
        <v>43190</v>
      </c>
      <c r="B20" s="12">
        <v>6582.8082408939563</v>
      </c>
      <c r="C20" s="66">
        <v>4876.089444427791</v>
      </c>
      <c r="D20" s="12">
        <v>3018.2608813557713</v>
      </c>
      <c r="E20" s="66">
        <v>2594.4776507155912</v>
      </c>
      <c r="F20" s="12">
        <v>2877.3781664756671</v>
      </c>
      <c r="G20" s="66">
        <v>1724.5733520947038</v>
      </c>
      <c r="H20" s="12">
        <v>262.71894593376589</v>
      </c>
      <c r="I20" s="66">
        <v>171.4589101819148</v>
      </c>
      <c r="M20" s="26"/>
      <c r="N20" s="26"/>
      <c r="O20" s="26"/>
      <c r="P20" s="26"/>
      <c r="Q20" s="26"/>
    </row>
    <row r="21" spans="1:17">
      <c r="A21" s="2">
        <v>43281</v>
      </c>
      <c r="B21" s="12">
        <v>6787.7403040096879</v>
      </c>
      <c r="C21" s="66">
        <v>4971.8762606600276</v>
      </c>
      <c r="D21" s="12">
        <v>3071.2380287818478</v>
      </c>
      <c r="E21" s="66">
        <v>2633.7630548594575</v>
      </c>
      <c r="F21" s="12">
        <v>3011.0931001102172</v>
      </c>
      <c r="G21" s="66">
        <v>1770.3643245269407</v>
      </c>
      <c r="H21" s="12">
        <v>275.37549575832219</v>
      </c>
      <c r="I21" s="66">
        <v>178.0568456387652</v>
      </c>
      <c r="M21" s="26"/>
      <c r="N21" s="26"/>
      <c r="O21" s="26"/>
      <c r="P21" s="26"/>
      <c r="Q21" s="26"/>
    </row>
    <row r="22" spans="1:17">
      <c r="A22" s="2">
        <v>43373</v>
      </c>
      <c r="B22" s="12">
        <v>6849.0173034611116</v>
      </c>
      <c r="C22" s="66">
        <v>5023.2833212284504</v>
      </c>
      <c r="D22" s="12">
        <v>3106.9768422360439</v>
      </c>
      <c r="E22" s="66">
        <v>2665.9958100509043</v>
      </c>
      <c r="F22" s="12">
        <v>3029.5528314721232</v>
      </c>
      <c r="G22" s="66">
        <v>1782.8600006563845</v>
      </c>
      <c r="H22" s="12">
        <v>281.78863615110561</v>
      </c>
      <c r="I22" s="66">
        <v>181.56011509863461</v>
      </c>
      <c r="M22" s="26"/>
      <c r="N22" s="26"/>
      <c r="O22" s="26"/>
      <c r="P22" s="26"/>
      <c r="Q22" s="26"/>
    </row>
    <row r="23" spans="1:17">
      <c r="A23" s="2">
        <v>43465</v>
      </c>
      <c r="B23" s="12">
        <v>6892.4740514439045</v>
      </c>
      <c r="C23" s="66">
        <v>5089.7821390676008</v>
      </c>
      <c r="D23" s="12">
        <v>3148.5199714921769</v>
      </c>
      <c r="E23" s="66">
        <v>2706.4918701162264</v>
      </c>
      <c r="F23" s="12">
        <v>3024.7151344643326</v>
      </c>
      <c r="G23" s="66">
        <v>1804.4797423629068</v>
      </c>
      <c r="H23" s="12">
        <v>286.10187882618897</v>
      </c>
      <c r="I23" s="66">
        <v>183.61883138274192</v>
      </c>
      <c r="M23" s="26"/>
      <c r="N23" s="26"/>
      <c r="O23" s="26"/>
      <c r="P23" s="26"/>
      <c r="Q23" s="26"/>
    </row>
    <row r="24" spans="1:17">
      <c r="A24" s="2">
        <v>43555</v>
      </c>
      <c r="B24" s="12">
        <v>7059.258999582672</v>
      </c>
      <c r="C24" s="66">
        <v>5151.1070311745989</v>
      </c>
      <c r="D24" s="12">
        <v>3190.6427917873257</v>
      </c>
      <c r="E24" s="66">
        <v>2730.7000258779062</v>
      </c>
      <c r="F24" s="12">
        <v>3132.6652164317725</v>
      </c>
      <c r="G24" s="66">
        <v>1830.4186205182923</v>
      </c>
      <c r="H24" s="12">
        <v>295.60776525385512</v>
      </c>
      <c r="I24" s="66">
        <v>190.57845639288502</v>
      </c>
      <c r="M24" s="26"/>
      <c r="N24" s="26"/>
      <c r="O24" s="26"/>
      <c r="P24" s="26"/>
      <c r="Q24" s="26"/>
    </row>
    <row r="25" spans="1:17">
      <c r="A25" s="2">
        <v>43646</v>
      </c>
      <c r="B25" s="12">
        <v>7199.8597393016926</v>
      </c>
      <c r="C25" s="66">
        <v>5237.2845646691876</v>
      </c>
      <c r="D25" s="12">
        <v>3239.4126522909069</v>
      </c>
      <c r="E25" s="66">
        <v>2767.8089006364266</v>
      </c>
      <c r="F25" s="12">
        <v>3207.5847789839891</v>
      </c>
      <c r="G25" s="66">
        <v>1868.3904688887314</v>
      </c>
      <c r="H25" s="12">
        <v>311.61145359816828</v>
      </c>
      <c r="I25" s="66">
        <v>198.1830610481762</v>
      </c>
      <c r="M25" s="26"/>
      <c r="N25" s="26"/>
      <c r="O25" s="26"/>
      <c r="P25" s="26"/>
      <c r="Q25" s="26"/>
    </row>
    <row r="26" spans="1:17">
      <c r="A26" s="2">
        <v>43738</v>
      </c>
      <c r="B26" s="12">
        <v>7264.9800160733785</v>
      </c>
      <c r="C26" s="66">
        <v>5235.6910408846334</v>
      </c>
      <c r="D26" s="12">
        <v>3284.7259859191349</v>
      </c>
      <c r="E26" s="66">
        <v>2800.5377548334045</v>
      </c>
      <c r="F26" s="12">
        <v>3219.4461095958031</v>
      </c>
      <c r="G26" s="66">
        <v>1828.0360463177158</v>
      </c>
      <c r="H26" s="12">
        <v>316.98159515113196</v>
      </c>
      <c r="I26" s="66">
        <v>200.86608305631481</v>
      </c>
      <c r="M26" s="26"/>
      <c r="N26" s="26"/>
      <c r="O26" s="26"/>
      <c r="P26" s="26"/>
      <c r="Q26" s="26"/>
    </row>
    <row r="27" spans="1:17">
      <c r="A27" s="2">
        <v>43830</v>
      </c>
      <c r="B27" s="12">
        <v>7270.4576690350341</v>
      </c>
      <c r="C27" s="66">
        <v>5292.5019875680446</v>
      </c>
      <c r="D27" s="12">
        <v>3334.5541349899345</v>
      </c>
      <c r="E27" s="66">
        <v>2840.8796139420051</v>
      </c>
      <c r="F27" s="12">
        <v>3170.1041180534294</v>
      </c>
      <c r="G27" s="66">
        <v>1839.8643603144462</v>
      </c>
      <c r="H27" s="12">
        <v>330.00237143360107</v>
      </c>
      <c r="I27" s="66">
        <v>207.56644284037588</v>
      </c>
      <c r="M27" s="26"/>
      <c r="N27" s="26"/>
      <c r="O27" s="26"/>
      <c r="P27" s="26"/>
      <c r="Q27" s="26"/>
    </row>
    <row r="28" spans="1:17">
      <c r="A28" s="2">
        <v>43921</v>
      </c>
      <c r="B28" s="12">
        <v>7425.82260378109</v>
      </c>
      <c r="C28" s="66">
        <v>5381.9134323974149</v>
      </c>
      <c r="D28" s="12">
        <v>3381.662453295924</v>
      </c>
      <c r="E28" s="66">
        <v>2876.037052378103</v>
      </c>
      <c r="F28" s="12">
        <v>3282.8293574419813</v>
      </c>
      <c r="G28" s="66">
        <v>1888.3665073991363</v>
      </c>
      <c r="H28" s="12">
        <v>322.33115405612352</v>
      </c>
      <c r="I28" s="66">
        <v>210.02949761113749</v>
      </c>
      <c r="M28" s="26"/>
      <c r="N28" s="26"/>
      <c r="O28" s="26"/>
      <c r="P28" s="26"/>
      <c r="Q28" s="26"/>
    </row>
    <row r="29" spans="1:17">
      <c r="A29" s="2">
        <v>44012</v>
      </c>
      <c r="B29" s="12">
        <v>7401.0735883722891</v>
      </c>
      <c r="C29" s="66">
        <v>5460.8311031516032</v>
      </c>
      <c r="D29" s="12">
        <v>3404.3560276184121</v>
      </c>
      <c r="E29" s="66">
        <v>2916.9264194219222</v>
      </c>
      <c r="F29" s="12">
        <v>3214.2574237868334</v>
      </c>
      <c r="G29" s="66">
        <v>1917.9022715903277</v>
      </c>
      <c r="H29" s="12">
        <v>339.99915942986735</v>
      </c>
      <c r="I29" s="66">
        <v>213.07676803326731</v>
      </c>
      <c r="M29" s="26"/>
      <c r="N29" s="26"/>
      <c r="O29" s="26"/>
      <c r="P29" s="26"/>
      <c r="Q29" s="26"/>
    </row>
    <row r="30" spans="1:17">
      <c r="A30" s="2">
        <v>44104</v>
      </c>
      <c r="B30" s="12">
        <v>7414.1903197479123</v>
      </c>
      <c r="C30" s="66">
        <v>5485.7426939910401</v>
      </c>
      <c r="D30" s="12">
        <v>3446.6206479609382</v>
      </c>
      <c r="E30" s="66">
        <v>2954.0939482228382</v>
      </c>
      <c r="F30" s="12">
        <v>3185.7760818420393</v>
      </c>
      <c r="G30" s="66">
        <v>1898.0468685778931</v>
      </c>
      <c r="H30" s="12">
        <v>342.95955051747433</v>
      </c>
      <c r="I30" s="66">
        <v>214.97673068742401</v>
      </c>
      <c r="M30" s="26"/>
      <c r="N30" s="26"/>
      <c r="O30" s="26"/>
      <c r="P30" s="26"/>
      <c r="Q30" s="26"/>
    </row>
    <row r="31" spans="1:17">
      <c r="A31" s="2">
        <v>44196</v>
      </c>
      <c r="B31" s="35">
        <v>7382.6944191218472</v>
      </c>
      <c r="C31" s="66">
        <v>5545.5922029333642</v>
      </c>
      <c r="D31" s="35">
        <v>3485.480420159618</v>
      </c>
      <c r="E31" s="66">
        <v>3004.0726788777883</v>
      </c>
      <c r="F31" s="35">
        <v>3119.0044491779199</v>
      </c>
      <c r="G31" s="66">
        <v>1903.5397866721776</v>
      </c>
      <c r="H31" s="35">
        <v>314.44554142594615</v>
      </c>
      <c r="I31" s="66">
        <v>215.88091216913782</v>
      </c>
      <c r="M31" s="26"/>
      <c r="N31" s="26"/>
      <c r="O31" s="26"/>
      <c r="P31" s="26"/>
      <c r="Q31" s="26"/>
    </row>
    <row r="32" spans="1:17">
      <c r="A32" s="2">
        <v>44286</v>
      </c>
      <c r="B32" s="35">
        <v>7525.6298183000508</v>
      </c>
      <c r="C32" s="66">
        <v>5593.447581754609</v>
      </c>
      <c r="D32" s="35">
        <v>3548.1185893208594</v>
      </c>
      <c r="E32" s="66">
        <v>3044.7510218447387</v>
      </c>
      <c r="F32" s="35">
        <v>3183.7338066239181</v>
      </c>
      <c r="G32" s="66">
        <v>1904.5591891898023</v>
      </c>
      <c r="H32" s="35">
        <v>320.50025018436355</v>
      </c>
      <c r="I32" s="66">
        <v>217.63707158933127</v>
      </c>
      <c r="M32" s="26"/>
      <c r="N32" s="26"/>
      <c r="O32" s="26"/>
      <c r="P32" s="26"/>
      <c r="Q32" s="26"/>
    </row>
    <row r="33" spans="1:17">
      <c r="A33" s="2">
        <v>44377</v>
      </c>
      <c r="B33" s="35">
        <v>7596.4773688479117</v>
      </c>
      <c r="C33" s="66">
        <v>5687.263894158008</v>
      </c>
      <c r="D33" s="35">
        <v>3603.2212452416884</v>
      </c>
      <c r="E33" s="66">
        <v>3099.9097800392992</v>
      </c>
      <c r="F33" s="35">
        <v>3181.8036596712227</v>
      </c>
      <c r="G33" s="66">
        <v>1924.4970125827876</v>
      </c>
      <c r="H33" s="35">
        <v>350.23684082434528</v>
      </c>
      <c r="I33" s="66">
        <v>227.16569182675408</v>
      </c>
      <c r="M33" s="26"/>
      <c r="N33" s="26"/>
      <c r="O33" s="26"/>
      <c r="P33" s="26"/>
      <c r="Q33" s="26"/>
    </row>
    <row r="34" spans="1:17">
      <c r="A34" s="2">
        <v>44469</v>
      </c>
      <c r="B34" s="35">
        <v>7707.5008501811644</v>
      </c>
      <c r="C34" s="66">
        <v>5765.1447879528287</v>
      </c>
      <c r="D34" s="35">
        <v>3665</v>
      </c>
      <c r="E34" s="66">
        <v>3153.0797267050953</v>
      </c>
      <c r="F34" s="35">
        <v>3175</v>
      </c>
      <c r="G34" s="66">
        <v>1942.6482781080854</v>
      </c>
      <c r="H34" s="35">
        <v>357</v>
      </c>
      <c r="I34" s="66">
        <v>229.18885728233241</v>
      </c>
    </row>
    <row r="35" spans="1:17">
      <c r="A35" s="2">
        <v>44561</v>
      </c>
      <c r="B35" s="35">
        <v>7677.9550340499582</v>
      </c>
      <c r="C35" s="66">
        <v>5906.8242646168619</v>
      </c>
      <c r="D35" s="35">
        <v>3633</v>
      </c>
      <c r="E35" s="66">
        <v>3209.5271236261651</v>
      </c>
      <c r="F35" s="35">
        <v>3147.2223261546619</v>
      </c>
      <c r="G35" s="66">
        <v>2019.27511010425</v>
      </c>
      <c r="H35" s="35">
        <v>410</v>
      </c>
      <c r="I35" s="66">
        <v>233.7264518043107</v>
      </c>
    </row>
    <row r="36" spans="1:17">
      <c r="A36" s="2">
        <v>44651</v>
      </c>
      <c r="B36" s="35">
        <v>7897.2884245475916</v>
      </c>
      <c r="C36" s="66">
        <v>6045.1408941004793</v>
      </c>
      <c r="D36" s="35">
        <v>3699</v>
      </c>
      <c r="E36" s="66">
        <v>3260.0614280501027</v>
      </c>
      <c r="F36" s="35">
        <v>3296</v>
      </c>
      <c r="G36" s="66">
        <v>2102.2418967561907</v>
      </c>
      <c r="H36" s="35">
        <v>412</v>
      </c>
      <c r="I36" s="66">
        <v>234.59462646223258</v>
      </c>
    </row>
    <row r="37" spans="1:17">
      <c r="A37" s="2">
        <v>44742</v>
      </c>
      <c r="B37" s="35">
        <v>8084.0214002131706</v>
      </c>
      <c r="C37" s="66">
        <v>6156.8230146104397</v>
      </c>
      <c r="D37" s="35">
        <v>3761</v>
      </c>
      <c r="E37" s="66">
        <v>3304.0280510497873</v>
      </c>
      <c r="F37" s="35">
        <v>3405</v>
      </c>
      <c r="G37" s="66">
        <v>2163.047685596257</v>
      </c>
      <c r="H37" s="35">
        <v>431</v>
      </c>
      <c r="I37" s="66">
        <v>241.10718610322658</v>
      </c>
    </row>
    <row r="38" spans="1:17">
      <c r="A38" s="62">
        <v>44834</v>
      </c>
      <c r="B38" s="66">
        <v>8035.948330809013</v>
      </c>
      <c r="C38" s="66">
        <v>6237.2794041206325</v>
      </c>
      <c r="D38" s="66">
        <v>3779.2644760338067</v>
      </c>
      <c r="E38" s="66">
        <v>3321.7876844053867</v>
      </c>
      <c r="F38" s="66">
        <v>3342.4796191741475</v>
      </c>
      <c r="G38" s="66">
        <v>2232.5137592687834</v>
      </c>
      <c r="H38" s="66">
        <v>432.49228928996604</v>
      </c>
      <c r="I38" s="66">
        <v>238.43494575740641</v>
      </c>
    </row>
    <row r="39" spans="1:17">
      <c r="A39" s="62">
        <v>44926</v>
      </c>
      <c r="B39" s="66">
        <v>8121.0336018941371</v>
      </c>
      <c r="C39" s="66">
        <v>6274.2964198493064</v>
      </c>
      <c r="D39" s="66">
        <v>3809.9973588596486</v>
      </c>
      <c r="E39" s="66">
        <v>3336.5215390484882</v>
      </c>
      <c r="F39" s="66">
        <v>3391.012957461086</v>
      </c>
      <c r="G39" s="66">
        <v>2260.1005605478863</v>
      </c>
      <c r="H39" s="66">
        <v>441.75160268864357</v>
      </c>
      <c r="I39" s="66">
        <v>236.51769236971347</v>
      </c>
    </row>
    <row r="41" spans="1:17">
      <c r="B41" s="128"/>
      <c r="C41" s="128"/>
      <c r="D41" s="128"/>
      <c r="E41" s="128"/>
      <c r="F41" s="128"/>
      <c r="G41" s="128"/>
      <c r="H41" s="128"/>
      <c r="I41" s="128"/>
    </row>
    <row r="42" spans="1:17">
      <c r="B42" s="128"/>
      <c r="C42" s="128"/>
      <c r="D42" s="128"/>
      <c r="E42" s="128"/>
      <c r="F42" s="128"/>
      <c r="G42" s="128"/>
      <c r="H42" s="128"/>
      <c r="I42" s="128"/>
    </row>
    <row r="43" spans="1:17">
      <c r="B43" s="128"/>
      <c r="C43" s="128"/>
      <c r="D43" s="128"/>
      <c r="E43" s="128"/>
      <c r="F43" s="128"/>
      <c r="G43" s="128"/>
      <c r="H43" s="128"/>
      <c r="I43" s="128"/>
    </row>
    <row r="44" spans="1:17">
      <c r="B44" s="128"/>
      <c r="C44" s="128"/>
      <c r="D44" s="128"/>
      <c r="E44" s="128"/>
      <c r="F44" s="128"/>
      <c r="G44" s="128"/>
      <c r="H44" s="128"/>
      <c r="I44" s="128"/>
    </row>
    <row r="46" spans="1:17">
      <c r="B46" s="128"/>
      <c r="C46" s="128"/>
      <c r="D46" s="128"/>
      <c r="E46" s="128"/>
      <c r="F46" s="128"/>
      <c r="G46" s="128"/>
      <c r="H46" s="128"/>
      <c r="I46" s="128"/>
    </row>
    <row r="47" spans="1:17">
      <c r="B47" s="128"/>
      <c r="C47" s="128"/>
      <c r="D47" s="128"/>
      <c r="E47" s="128"/>
      <c r="F47" s="128"/>
      <c r="G47" s="128"/>
      <c r="H47" s="128"/>
      <c r="I47" s="128"/>
    </row>
    <row r="48" spans="1:17">
      <c r="B48" s="128"/>
      <c r="C48" s="128"/>
      <c r="D48" s="128"/>
      <c r="E48" s="128"/>
      <c r="F48" s="128"/>
      <c r="G48" s="128"/>
      <c r="H48" s="128"/>
      <c r="I48" s="128"/>
    </row>
    <row r="49" spans="1:12">
      <c r="B49" s="128"/>
      <c r="C49" s="128"/>
      <c r="D49" s="128"/>
      <c r="E49" s="128"/>
      <c r="F49" s="128"/>
      <c r="G49" s="128"/>
      <c r="H49" s="128"/>
      <c r="I49" s="128"/>
    </row>
    <row r="51" spans="1:12">
      <c r="B51" s="128"/>
      <c r="C51" s="111"/>
      <c r="D51" s="111"/>
    </row>
    <row r="52" spans="1:12">
      <c r="B52" s="111"/>
      <c r="D52" s="128"/>
      <c r="J52" s="121"/>
      <c r="K52" s="121"/>
      <c r="L52" s="121"/>
    </row>
    <row r="53" spans="1:12">
      <c r="J53" s="121"/>
      <c r="K53" s="121"/>
      <c r="L53" s="121"/>
    </row>
    <row r="54" spans="1:12">
      <c r="B54" s="111"/>
      <c r="C54" s="111"/>
      <c r="D54" s="111"/>
      <c r="E54" s="111"/>
      <c r="F54" s="111"/>
      <c r="G54" s="111"/>
      <c r="H54" s="111"/>
      <c r="I54" s="111"/>
      <c r="J54" s="121"/>
      <c r="K54" s="121"/>
      <c r="L54" s="121"/>
    </row>
    <row r="55" spans="1:12">
      <c r="B55" s="111"/>
      <c r="C55" s="111"/>
      <c r="D55" s="111"/>
      <c r="E55" s="111"/>
      <c r="F55" s="111"/>
      <c r="G55" s="111"/>
      <c r="H55" s="111"/>
      <c r="I55" s="111"/>
      <c r="J55" s="121"/>
      <c r="K55" s="121"/>
      <c r="L55" s="121"/>
    </row>
    <row r="56" spans="1:12">
      <c r="A56" s="62"/>
      <c r="B56" s="37"/>
      <c r="C56" s="111"/>
      <c r="D56" s="111"/>
      <c r="E56" s="111"/>
      <c r="F56" s="111"/>
      <c r="G56" s="111"/>
      <c r="H56" s="111"/>
      <c r="I56" s="111"/>
      <c r="J56" s="121"/>
      <c r="K56" s="121"/>
      <c r="L56" s="121"/>
    </row>
    <row r="57" spans="1:12">
      <c r="A57" s="62"/>
      <c r="B57" s="121"/>
      <c r="C57" s="121"/>
      <c r="D57" s="121"/>
      <c r="E57" s="121"/>
      <c r="F57" s="121"/>
      <c r="G57" s="121"/>
      <c r="H57" s="121"/>
      <c r="I57" s="121"/>
      <c r="J57" s="121"/>
      <c r="K57" s="121"/>
      <c r="L57" s="121"/>
    </row>
    <row r="58" spans="1:12">
      <c r="A58" s="62"/>
      <c r="B58" s="121"/>
      <c r="C58" s="121"/>
      <c r="D58" s="121"/>
      <c r="E58" s="121"/>
      <c r="F58" s="121"/>
      <c r="G58" s="121"/>
      <c r="H58" s="121"/>
      <c r="I58" s="121"/>
      <c r="J58" s="121"/>
      <c r="K58" s="121"/>
      <c r="L58" s="121"/>
    </row>
    <row r="59" spans="1:12">
      <c r="A59" s="62"/>
      <c r="B59" s="121"/>
      <c r="C59" s="121"/>
      <c r="D59" s="121"/>
      <c r="E59" s="121"/>
      <c r="F59" s="121"/>
      <c r="G59" s="121"/>
      <c r="H59" s="121"/>
      <c r="I59" s="121"/>
      <c r="J59" s="121"/>
      <c r="K59" s="121"/>
      <c r="L59" s="121"/>
    </row>
    <row r="60" spans="1:12">
      <c r="A60" s="62"/>
      <c r="B60" s="121"/>
      <c r="C60" s="121"/>
      <c r="D60" s="121"/>
      <c r="E60" s="121"/>
      <c r="F60" s="121"/>
      <c r="G60" s="121"/>
      <c r="H60" s="121"/>
      <c r="I60" s="121"/>
      <c r="J60" s="121"/>
      <c r="K60" s="121"/>
      <c r="L60" s="121"/>
    </row>
    <row r="61" spans="1:12">
      <c r="A61" s="62"/>
      <c r="B61" s="121"/>
      <c r="C61" s="121"/>
      <c r="D61" s="121"/>
      <c r="E61" s="121"/>
      <c r="F61" s="121"/>
      <c r="G61" s="121"/>
      <c r="H61" s="121"/>
      <c r="I61" s="121"/>
      <c r="J61" s="121"/>
      <c r="K61" s="121"/>
      <c r="L61" s="121"/>
    </row>
    <row r="62" spans="1:12">
      <c r="A62" s="62"/>
      <c r="B62" s="121"/>
      <c r="C62" s="121"/>
      <c r="D62" s="121"/>
      <c r="E62" s="121"/>
      <c r="F62" s="121"/>
      <c r="G62" s="121"/>
      <c r="H62" s="121"/>
      <c r="I62" s="121"/>
      <c r="J62" s="121"/>
      <c r="K62" s="121"/>
      <c r="L62" s="121"/>
    </row>
    <row r="63" spans="1:12">
      <c r="A63" s="62"/>
      <c r="B63" s="121"/>
      <c r="C63" s="121"/>
      <c r="D63" s="121"/>
      <c r="E63" s="121"/>
      <c r="F63" s="121"/>
      <c r="G63" s="121"/>
      <c r="H63" s="121"/>
      <c r="I63" s="121"/>
      <c r="J63" s="121"/>
      <c r="K63" s="121"/>
      <c r="L63" s="121"/>
    </row>
    <row r="64" spans="1:12">
      <c r="A64" s="62"/>
      <c r="B64" s="121"/>
      <c r="C64" s="121"/>
      <c r="D64" s="121"/>
      <c r="E64" s="121"/>
      <c r="F64" s="121"/>
      <c r="G64" s="121"/>
      <c r="H64" s="121"/>
      <c r="I64" s="121"/>
      <c r="J64" s="121"/>
      <c r="K64" s="121"/>
      <c r="L64" s="121"/>
    </row>
    <row r="65" spans="1:12">
      <c r="A65" s="62"/>
      <c r="B65" s="121"/>
      <c r="C65" s="121"/>
      <c r="D65" s="121"/>
      <c r="E65" s="121"/>
      <c r="F65" s="121"/>
      <c r="G65" s="121"/>
      <c r="H65" s="121"/>
      <c r="I65" s="121"/>
      <c r="J65" s="121"/>
      <c r="K65" s="121"/>
      <c r="L65" s="121"/>
    </row>
    <row r="66" spans="1:12">
      <c r="A66" s="62"/>
      <c r="B66" s="121"/>
      <c r="C66" s="121"/>
      <c r="D66" s="121"/>
      <c r="E66" s="121"/>
      <c r="F66" s="121"/>
      <c r="G66" s="121"/>
      <c r="H66" s="121"/>
      <c r="I66" s="121"/>
      <c r="J66" s="121"/>
      <c r="K66" s="121"/>
      <c r="L66" s="121"/>
    </row>
    <row r="67" spans="1:12">
      <c r="A67" s="62"/>
      <c r="B67" s="121"/>
      <c r="C67" s="121"/>
      <c r="D67" s="121"/>
      <c r="E67" s="121"/>
      <c r="F67" s="121"/>
      <c r="G67" s="121"/>
      <c r="H67" s="121"/>
      <c r="I67" s="121"/>
      <c r="J67" s="121"/>
      <c r="K67" s="121"/>
      <c r="L67" s="121"/>
    </row>
    <row r="68" spans="1:12">
      <c r="A68" s="62"/>
      <c r="B68" s="121"/>
      <c r="C68" s="121"/>
      <c r="D68" s="121"/>
      <c r="E68" s="121"/>
      <c r="F68" s="121"/>
      <c r="G68" s="121"/>
      <c r="H68" s="121"/>
      <c r="I68" s="121"/>
      <c r="J68" s="121"/>
      <c r="K68" s="121"/>
      <c r="L68" s="121"/>
    </row>
    <row r="69" spans="1:12">
      <c r="A69" s="62"/>
      <c r="B69" s="121"/>
      <c r="C69" s="121"/>
      <c r="D69" s="121"/>
      <c r="E69" s="121"/>
      <c r="F69" s="121"/>
      <c r="G69" s="121"/>
      <c r="H69" s="121"/>
      <c r="I69" s="121"/>
      <c r="J69" s="121"/>
      <c r="K69" s="121"/>
      <c r="L69" s="121"/>
    </row>
    <row r="70" spans="1:12">
      <c r="A70" s="62"/>
      <c r="B70" s="121"/>
      <c r="C70" s="121"/>
      <c r="D70" s="121"/>
      <c r="E70" s="121"/>
      <c r="F70" s="121"/>
      <c r="G70" s="121"/>
      <c r="H70" s="121"/>
      <c r="I70" s="121"/>
      <c r="J70" s="121"/>
      <c r="K70" s="121"/>
      <c r="L70" s="121"/>
    </row>
    <row r="71" spans="1:12">
      <c r="A71" s="62"/>
      <c r="B71" s="121"/>
      <c r="C71" s="121"/>
      <c r="D71" s="121"/>
      <c r="E71" s="121"/>
      <c r="F71" s="121"/>
      <c r="G71" s="121"/>
      <c r="H71" s="121"/>
      <c r="I71" s="121"/>
      <c r="J71" s="121"/>
      <c r="K71" s="121"/>
      <c r="L71" s="121"/>
    </row>
    <row r="72" spans="1:12">
      <c r="A72" s="62"/>
      <c r="B72" s="121"/>
      <c r="C72" s="121"/>
      <c r="D72" s="121"/>
      <c r="E72" s="121"/>
      <c r="F72" s="121"/>
      <c r="G72" s="121"/>
      <c r="H72" s="121"/>
      <c r="I72" s="121"/>
      <c r="J72" s="121"/>
      <c r="K72" s="121"/>
      <c r="L72" s="121"/>
    </row>
    <row r="73" spans="1:12">
      <c r="A73" s="62"/>
      <c r="B73" s="121"/>
      <c r="C73" s="121"/>
      <c r="D73" s="121"/>
      <c r="E73" s="121"/>
      <c r="F73" s="121"/>
      <c r="G73" s="121"/>
      <c r="H73" s="121"/>
      <c r="I73" s="121"/>
      <c r="J73" s="121"/>
      <c r="K73" s="121"/>
      <c r="L73" s="121"/>
    </row>
    <row r="74" spans="1:12">
      <c r="A74" s="62"/>
      <c r="B74" s="121"/>
      <c r="C74" s="121"/>
      <c r="D74" s="121"/>
      <c r="E74" s="121"/>
      <c r="F74" s="121"/>
      <c r="G74" s="121"/>
      <c r="H74" s="121"/>
      <c r="I74" s="121"/>
      <c r="J74" s="121"/>
      <c r="K74" s="121"/>
      <c r="L74" s="121"/>
    </row>
    <row r="75" spans="1:12">
      <c r="A75" s="62"/>
      <c r="B75" s="121"/>
      <c r="C75" s="121"/>
      <c r="D75" s="121"/>
      <c r="E75" s="121"/>
      <c r="F75" s="121"/>
      <c r="G75" s="121"/>
      <c r="H75" s="121"/>
      <c r="I75" s="121"/>
      <c r="J75" s="121"/>
      <c r="K75" s="121"/>
      <c r="L75" s="121"/>
    </row>
    <row r="76" spans="1:12">
      <c r="A76" s="62"/>
      <c r="B76" s="121"/>
      <c r="C76" s="121"/>
      <c r="D76" s="121"/>
      <c r="E76" s="121"/>
      <c r="F76" s="121"/>
      <c r="G76" s="121"/>
      <c r="H76" s="121"/>
      <c r="I76" s="121"/>
      <c r="J76" s="121"/>
      <c r="K76" s="121"/>
      <c r="L76" s="121"/>
    </row>
    <row r="77" spans="1:12">
      <c r="A77" s="62"/>
      <c r="B77" s="121"/>
      <c r="C77" s="121"/>
      <c r="D77" s="121"/>
      <c r="E77" s="121"/>
      <c r="F77" s="121"/>
      <c r="G77" s="121"/>
      <c r="H77" s="121"/>
      <c r="I77" s="121"/>
      <c r="J77" s="121"/>
      <c r="K77" s="121"/>
      <c r="L77" s="121"/>
    </row>
    <row r="78" spans="1:12">
      <c r="A78" s="62"/>
      <c r="B78" s="121"/>
      <c r="C78" s="121"/>
      <c r="D78" s="121"/>
      <c r="E78" s="121"/>
      <c r="F78" s="121"/>
      <c r="G78" s="121"/>
      <c r="H78" s="121"/>
      <c r="I78" s="121"/>
      <c r="J78" s="121"/>
      <c r="K78" s="121"/>
      <c r="L78" s="121"/>
    </row>
    <row r="79" spans="1:12">
      <c r="A79" s="62"/>
      <c r="B79" s="121"/>
      <c r="C79" s="121"/>
      <c r="D79" s="121"/>
      <c r="E79" s="121"/>
      <c r="F79" s="121"/>
      <c r="G79" s="121"/>
      <c r="H79" s="121"/>
      <c r="I79" s="121"/>
      <c r="J79" s="121"/>
      <c r="K79" s="121"/>
      <c r="L79" s="121"/>
    </row>
    <row r="80" spans="1:12">
      <c r="A80" s="62"/>
      <c r="B80" s="121"/>
      <c r="C80" s="121"/>
      <c r="D80" s="121"/>
      <c r="E80" s="121"/>
      <c r="F80" s="121"/>
      <c r="G80" s="121"/>
      <c r="H80" s="121"/>
      <c r="I80" s="121"/>
      <c r="J80" s="121"/>
      <c r="K80" s="121"/>
      <c r="L80" s="121"/>
    </row>
    <row r="81" spans="1:12">
      <c r="A81" s="62"/>
      <c r="B81" s="121"/>
      <c r="C81" s="121"/>
      <c r="D81" s="121"/>
      <c r="E81" s="121"/>
      <c r="F81" s="121"/>
      <c r="G81" s="121"/>
      <c r="H81" s="121"/>
      <c r="I81" s="121"/>
      <c r="J81" s="121"/>
      <c r="K81" s="121"/>
      <c r="L81" s="121"/>
    </row>
    <row r="82" spans="1:12">
      <c r="A82" s="62"/>
      <c r="B82" s="121"/>
      <c r="C82" s="121"/>
      <c r="D82" s="121"/>
      <c r="E82" s="121"/>
      <c r="F82" s="121"/>
      <c r="G82" s="121"/>
      <c r="H82" s="121"/>
      <c r="I82" s="121"/>
      <c r="J82" s="121"/>
      <c r="K82" s="121"/>
      <c r="L82" s="121"/>
    </row>
    <row r="83" spans="1:12">
      <c r="A83" s="62"/>
      <c r="B83" s="121"/>
      <c r="C83" s="121"/>
      <c r="D83" s="121"/>
      <c r="E83" s="121"/>
      <c r="F83" s="121"/>
      <c r="G83" s="121"/>
      <c r="H83" s="121"/>
      <c r="I83" s="121"/>
      <c r="J83" s="121"/>
      <c r="K83" s="121"/>
      <c r="L83" s="121"/>
    </row>
    <row r="84" spans="1:12">
      <c r="A84" s="62"/>
      <c r="B84" s="121"/>
      <c r="C84" s="121"/>
      <c r="D84" s="121"/>
      <c r="E84" s="121"/>
      <c r="F84" s="121"/>
      <c r="G84" s="121"/>
      <c r="H84" s="121"/>
      <c r="I84" s="121"/>
    </row>
    <row r="85" spans="1:12">
      <c r="A85" s="62"/>
      <c r="B85" s="121"/>
      <c r="C85" s="121"/>
      <c r="D85" s="121"/>
      <c r="E85" s="121"/>
      <c r="F85" s="121"/>
      <c r="G85" s="121"/>
      <c r="H85" s="121"/>
      <c r="I85" s="121"/>
    </row>
    <row r="86" spans="1:12">
      <c r="A86" s="62"/>
      <c r="B86" s="121"/>
      <c r="C86" s="121"/>
      <c r="D86" s="121"/>
      <c r="E86" s="121"/>
      <c r="F86" s="121"/>
      <c r="G86" s="121"/>
      <c r="H86" s="121"/>
      <c r="I86" s="121"/>
    </row>
    <row r="87" spans="1:12">
      <c r="A87" s="62"/>
      <c r="B87" s="121"/>
      <c r="C87" s="121"/>
      <c r="D87" s="121"/>
      <c r="E87" s="121"/>
      <c r="F87" s="121"/>
      <c r="G87" s="121"/>
      <c r="H87" s="121"/>
      <c r="I87" s="121"/>
    </row>
    <row r="88" spans="1:12">
      <c r="A88" s="62"/>
      <c r="C88" s="121"/>
      <c r="D88" s="121"/>
      <c r="E88" s="121"/>
      <c r="F88" s="121"/>
      <c r="G88" s="121"/>
      <c r="H88" s="121"/>
      <c r="I88" s="12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H41"/>
  <sheetViews>
    <sheetView workbookViewId="0">
      <selection activeCell="B5" sqref="B5"/>
    </sheetView>
  </sheetViews>
  <sheetFormatPr defaultRowHeight="15"/>
  <cols>
    <col min="1" max="1" width="10" customWidth="1"/>
    <col min="2" max="2" width="20.5703125" customWidth="1"/>
    <col min="3" max="3" width="10.5703125" bestFit="1" customWidth="1"/>
    <col min="4" max="4" width="36.5703125" bestFit="1" customWidth="1"/>
  </cols>
  <sheetData>
    <row r="1" spans="1:34">
      <c r="A1" s="1" t="s">
        <v>0</v>
      </c>
      <c r="B1" t="s">
        <v>142</v>
      </c>
    </row>
    <row r="2" spans="1:34">
      <c r="A2" s="1" t="s">
        <v>1</v>
      </c>
      <c r="B2" t="s">
        <v>4</v>
      </c>
    </row>
    <row r="3" spans="1:34">
      <c r="A3" s="1" t="s">
        <v>2</v>
      </c>
      <c r="B3" t="s">
        <v>9</v>
      </c>
    </row>
    <row r="4" spans="1:34">
      <c r="A4" s="1" t="s">
        <v>3</v>
      </c>
      <c r="B4" t="s">
        <v>143</v>
      </c>
    </row>
    <row r="7" spans="1:34">
      <c r="A7" s="3"/>
      <c r="B7" s="5" t="s">
        <v>24</v>
      </c>
      <c r="C7" s="5" t="s">
        <v>25</v>
      </c>
      <c r="D7" s="5" t="s">
        <v>61</v>
      </c>
    </row>
    <row r="8" spans="1:34">
      <c r="A8" s="2">
        <v>42094</v>
      </c>
      <c r="B8" s="28">
        <v>19.668185269561647</v>
      </c>
      <c r="C8" s="65">
        <v>19.668185269561647</v>
      </c>
      <c r="D8" s="65">
        <v>20.493382369396898</v>
      </c>
      <c r="E8" s="27"/>
      <c r="H8" s="7"/>
      <c r="I8" s="37"/>
      <c r="J8" s="25"/>
      <c r="K8" s="25"/>
      <c r="L8" s="25"/>
      <c r="M8" s="25"/>
      <c r="N8" s="25"/>
      <c r="O8" s="25"/>
      <c r="P8" s="25"/>
      <c r="Q8" s="25"/>
      <c r="R8" s="25"/>
      <c r="S8" s="25"/>
      <c r="T8" s="25"/>
      <c r="U8" s="25"/>
      <c r="V8" s="25"/>
      <c r="W8" s="25"/>
      <c r="X8" s="25"/>
      <c r="Y8" s="25"/>
      <c r="Z8" s="24"/>
      <c r="AA8" s="24"/>
      <c r="AB8" s="24"/>
      <c r="AC8" s="24"/>
    </row>
    <row r="9" spans="1:34">
      <c r="A9" s="2">
        <v>42185</v>
      </c>
      <c r="B9" s="65">
        <v>16.157792607053022</v>
      </c>
      <c r="C9" s="65">
        <v>17.912988938307336</v>
      </c>
      <c r="D9" s="65">
        <v>16.856833701983277</v>
      </c>
      <c r="E9" s="27"/>
      <c r="F9" s="30"/>
      <c r="H9" s="7"/>
      <c r="I9" s="37"/>
      <c r="J9" s="26"/>
      <c r="K9" s="26"/>
      <c r="L9" s="26"/>
      <c r="M9" s="26"/>
      <c r="N9" s="26"/>
      <c r="O9" s="26"/>
      <c r="P9" s="26"/>
      <c r="Q9" s="26"/>
      <c r="R9" s="26"/>
      <c r="S9" s="26"/>
      <c r="T9" s="26"/>
      <c r="U9" s="26"/>
      <c r="V9" s="26"/>
      <c r="W9" s="26"/>
      <c r="X9" s="26"/>
      <c r="Y9" s="26"/>
      <c r="Z9" s="26"/>
      <c r="AA9" s="26"/>
      <c r="AB9" s="26"/>
      <c r="AC9" s="26"/>
    </row>
    <row r="10" spans="1:34">
      <c r="A10" s="2">
        <v>42277</v>
      </c>
      <c r="B10" s="65">
        <v>15.709175434595837</v>
      </c>
      <c r="C10" s="65">
        <v>17.178384437070168</v>
      </c>
      <c r="D10" s="65">
        <v>16.73084757961956</v>
      </c>
      <c r="E10" s="27"/>
      <c r="F10" s="30"/>
      <c r="H10" s="7"/>
      <c r="I10" s="37"/>
      <c r="J10" s="28"/>
    </row>
    <row r="11" spans="1:34">
      <c r="A11" s="2">
        <v>42369</v>
      </c>
      <c r="B11" s="65">
        <v>15.731875957044331</v>
      </c>
      <c r="C11" s="65">
        <v>16.816757317063711</v>
      </c>
      <c r="D11" s="65">
        <v>17.303440246712736</v>
      </c>
      <c r="E11" s="27"/>
      <c r="F11" s="30"/>
      <c r="G11" s="26"/>
      <c r="H11" s="7"/>
      <c r="I11" s="37"/>
      <c r="J11" s="28"/>
      <c r="K11" s="26"/>
      <c r="L11" s="26"/>
      <c r="M11" s="26"/>
      <c r="N11" s="26"/>
      <c r="O11" s="26"/>
      <c r="P11" s="26"/>
      <c r="Q11" s="26"/>
      <c r="R11" s="26"/>
      <c r="S11" s="26"/>
      <c r="T11" s="26"/>
      <c r="U11" s="26"/>
      <c r="V11" s="26"/>
      <c r="W11" s="26"/>
      <c r="X11" s="26"/>
      <c r="Y11" s="26"/>
      <c r="Z11" s="26"/>
      <c r="AA11" s="26"/>
      <c r="AB11" s="26"/>
    </row>
    <row r="12" spans="1:34">
      <c r="A12" s="2">
        <v>42460</v>
      </c>
      <c r="B12" s="65">
        <v>14.037955656600291</v>
      </c>
      <c r="C12" s="65">
        <v>15.40919991382337</v>
      </c>
      <c r="D12" s="65">
        <v>15.653770807154</v>
      </c>
      <c r="E12" s="27"/>
      <c r="F12" s="30"/>
      <c r="G12" s="26"/>
      <c r="H12" s="7"/>
      <c r="I12" s="37"/>
      <c r="J12" s="28"/>
      <c r="K12" s="26"/>
      <c r="L12" s="26"/>
      <c r="M12" s="26"/>
      <c r="N12" s="26"/>
      <c r="O12" s="26"/>
      <c r="P12" s="26"/>
      <c r="Q12" s="26"/>
      <c r="R12" s="26"/>
      <c r="S12" s="26"/>
      <c r="T12" s="26"/>
      <c r="U12" s="26"/>
      <c r="V12" s="26"/>
      <c r="W12" s="26"/>
      <c r="X12" s="26"/>
      <c r="Y12" s="26"/>
      <c r="Z12" s="26"/>
      <c r="AA12" s="26"/>
      <c r="AB12" s="26"/>
      <c r="AC12" s="26"/>
      <c r="AD12" s="26"/>
      <c r="AE12" s="26"/>
      <c r="AF12" s="26"/>
      <c r="AG12" s="26"/>
      <c r="AH12" s="26"/>
    </row>
    <row r="13" spans="1:34">
      <c r="A13" s="2">
        <v>42551</v>
      </c>
      <c r="B13" s="65">
        <v>14.714990538957318</v>
      </c>
      <c r="C13" s="65">
        <v>15.048499396799443</v>
      </c>
      <c r="D13" s="65">
        <v>15.802928577137031</v>
      </c>
      <c r="E13" s="27"/>
      <c r="F13" s="30"/>
      <c r="H13" s="7"/>
      <c r="I13" s="37"/>
      <c r="J13" s="28"/>
    </row>
    <row r="14" spans="1:34">
      <c r="A14" s="2">
        <v>42643</v>
      </c>
      <c r="B14" s="65">
        <v>14.933121919840467</v>
      </c>
      <c r="C14" s="65">
        <v>14.854486018110601</v>
      </c>
      <c r="D14" s="65">
        <v>15.671455216541055</v>
      </c>
      <c r="E14" s="27"/>
      <c r="F14" s="30"/>
      <c r="H14" s="7"/>
      <c r="I14" s="37"/>
      <c r="J14" s="28"/>
      <c r="K14" s="30"/>
    </row>
    <row r="15" spans="1:34">
      <c r="A15" s="2">
        <v>42735</v>
      </c>
      <c r="B15" s="65">
        <v>13.716345811970029</v>
      </c>
      <c r="C15" s="65">
        <v>14.350603481842025</v>
      </c>
      <c r="D15" s="65">
        <v>15.063651192928365</v>
      </c>
      <c r="E15" s="27"/>
      <c r="F15" s="30"/>
      <c r="H15" s="7"/>
      <c r="I15" s="37"/>
      <c r="J15" s="28"/>
      <c r="K15" s="30"/>
    </row>
    <row r="16" spans="1:34">
      <c r="A16" s="2">
        <v>42825</v>
      </c>
      <c r="B16" s="65">
        <v>14.137226206923359</v>
      </c>
      <c r="C16" s="65">
        <v>14.375421119422793</v>
      </c>
      <c r="D16" s="65">
        <v>14.208346450688561</v>
      </c>
      <c r="E16" s="27"/>
      <c r="F16" s="30"/>
      <c r="H16" s="7"/>
      <c r="I16" s="37"/>
      <c r="J16" s="28"/>
      <c r="K16" s="30"/>
    </row>
    <row r="17" spans="1:34">
      <c r="A17" s="2">
        <v>42916</v>
      </c>
      <c r="B17" s="65">
        <v>16.607752068238817</v>
      </c>
      <c r="C17" s="65">
        <v>14.848611501743168</v>
      </c>
      <c r="D17" s="65">
        <v>16.833259910167026</v>
      </c>
      <c r="E17" s="27"/>
      <c r="F17" s="30"/>
      <c r="H17" s="7"/>
      <c r="I17" s="37"/>
      <c r="J17" s="28"/>
      <c r="K17" s="30"/>
    </row>
    <row r="18" spans="1:34">
      <c r="A18" s="2">
        <v>43008</v>
      </c>
      <c r="B18" s="65">
        <v>15.786921051162892</v>
      </c>
      <c r="C18" s="65">
        <v>15.062061284573774</v>
      </c>
      <c r="D18" s="65">
        <v>16.20293794844585</v>
      </c>
      <c r="E18" s="27"/>
      <c r="F18" s="30"/>
      <c r="H18" s="7"/>
      <c r="I18" s="37"/>
      <c r="J18" s="28"/>
      <c r="K18" s="30"/>
    </row>
    <row r="19" spans="1:34">
      <c r="A19" s="2">
        <v>43100</v>
      </c>
      <c r="B19" s="65">
        <v>15.641111232973511</v>
      </c>
      <c r="C19" s="65">
        <v>15.543252639824644</v>
      </c>
      <c r="D19" s="65">
        <v>16.587686454836312</v>
      </c>
      <c r="E19" s="27"/>
      <c r="F19" s="30"/>
      <c r="H19" s="7"/>
      <c r="I19" s="37"/>
      <c r="J19" s="28"/>
      <c r="K19" s="30"/>
    </row>
    <row r="20" spans="1:34">
      <c r="A20" s="2">
        <v>43190</v>
      </c>
      <c r="B20" s="65">
        <v>9.7014649291147368</v>
      </c>
      <c r="C20" s="65">
        <v>14.434312320372488</v>
      </c>
      <c r="D20" s="65">
        <v>10.131309911072247</v>
      </c>
      <c r="E20" s="27"/>
      <c r="F20" s="30"/>
      <c r="H20" s="7"/>
      <c r="I20" s="37"/>
      <c r="J20" s="28"/>
      <c r="K20" s="30"/>
      <c r="L20" s="26"/>
      <c r="M20" s="26"/>
      <c r="N20" s="26"/>
      <c r="O20" s="26"/>
      <c r="P20" s="26"/>
      <c r="Q20" s="26"/>
      <c r="R20" s="26"/>
      <c r="S20" s="26"/>
      <c r="T20" s="26"/>
      <c r="U20" s="26"/>
      <c r="V20" s="26"/>
      <c r="W20" s="26"/>
      <c r="X20" s="26"/>
      <c r="Y20" s="26"/>
      <c r="Z20" s="26"/>
      <c r="AA20" s="26"/>
      <c r="AB20" s="26"/>
      <c r="AC20" s="26"/>
      <c r="AD20" s="26"/>
      <c r="AE20" s="26"/>
      <c r="AF20" s="26"/>
      <c r="AG20" s="26"/>
      <c r="AH20" s="26"/>
    </row>
    <row r="21" spans="1:34">
      <c r="A21" s="2">
        <v>43281</v>
      </c>
      <c r="B21" s="65">
        <v>9.0955851465679132</v>
      </c>
      <c r="C21" s="65">
        <v>12.556270589954764</v>
      </c>
      <c r="D21" s="65">
        <v>10.029246453449616</v>
      </c>
      <c r="E21" s="27"/>
      <c r="F21" s="30"/>
      <c r="H21" s="7"/>
      <c r="I21" s="37"/>
      <c r="J21" s="28"/>
      <c r="K21" s="30"/>
    </row>
    <row r="22" spans="1:34">
      <c r="A22" s="2">
        <v>43373</v>
      </c>
      <c r="B22" s="65">
        <v>9.4601198523865033</v>
      </c>
      <c r="C22" s="65">
        <v>10.974570290260667</v>
      </c>
      <c r="D22" s="65">
        <v>10.638262774054498</v>
      </c>
      <c r="E22" s="27"/>
      <c r="F22" s="30"/>
      <c r="H22" s="7"/>
      <c r="I22" s="37"/>
      <c r="J22" s="28"/>
      <c r="K22" s="30"/>
    </row>
    <row r="23" spans="1:34">
      <c r="A23" s="2">
        <v>43465</v>
      </c>
      <c r="B23" s="65">
        <v>10.677477118856423</v>
      </c>
      <c r="C23" s="65">
        <v>9.7336617617313941</v>
      </c>
      <c r="D23" s="65">
        <v>12.037465637472005</v>
      </c>
      <c r="E23" s="27"/>
      <c r="F23" s="30"/>
      <c r="H23" s="7"/>
      <c r="I23" s="37"/>
      <c r="J23" s="28"/>
      <c r="K23" s="30"/>
    </row>
    <row r="24" spans="1:34">
      <c r="A24" s="2">
        <v>43555</v>
      </c>
      <c r="B24" s="65">
        <v>7.6935628802406271</v>
      </c>
      <c r="C24" s="65">
        <v>9.2316862495128671</v>
      </c>
      <c r="D24" s="65">
        <v>10.25088678736258</v>
      </c>
      <c r="E24" s="27"/>
      <c r="F24" s="30"/>
      <c r="H24" s="7"/>
      <c r="I24" s="37"/>
      <c r="J24" s="28"/>
      <c r="K24" s="30"/>
    </row>
    <row r="25" spans="1:34">
      <c r="A25" s="2">
        <v>43646</v>
      </c>
      <c r="B25" s="65">
        <v>9.4074086838588382</v>
      </c>
      <c r="C25" s="65">
        <v>9.3096421338355988</v>
      </c>
      <c r="D25" s="65">
        <v>11.613756701962895</v>
      </c>
      <c r="E25" s="27"/>
      <c r="F25" s="30"/>
      <c r="H25" s="7"/>
      <c r="I25" s="37"/>
      <c r="J25" s="28"/>
      <c r="K25" s="30"/>
    </row>
    <row r="26" spans="1:34">
      <c r="A26" s="2">
        <v>43738</v>
      </c>
      <c r="B26" s="65">
        <v>8.0559723097513025</v>
      </c>
      <c r="C26" s="65">
        <v>8.9586052481767986</v>
      </c>
      <c r="D26" s="65">
        <v>11.758572011628408</v>
      </c>
      <c r="E26" s="27"/>
      <c r="F26" s="30"/>
      <c r="H26" s="7"/>
      <c r="I26" s="37"/>
      <c r="J26" s="28"/>
      <c r="K26" s="30"/>
    </row>
    <row r="27" spans="1:34">
      <c r="A27" s="2">
        <v>43830</v>
      </c>
      <c r="B27" s="65">
        <v>5.9601141987395367</v>
      </c>
      <c r="C27" s="65">
        <v>7.7792645181475768</v>
      </c>
      <c r="D27" s="65">
        <v>10.19886414611363</v>
      </c>
      <c r="E27" s="27"/>
      <c r="F27" s="30"/>
      <c r="H27" s="7"/>
      <c r="I27" s="37"/>
      <c r="J27" s="28"/>
      <c r="K27" s="30"/>
    </row>
    <row r="28" spans="1:34">
      <c r="A28" s="2">
        <v>43921</v>
      </c>
      <c r="B28" s="65">
        <v>-2.0118949898434404</v>
      </c>
      <c r="C28" s="65">
        <v>5.3529000506265589</v>
      </c>
      <c r="D28" s="65">
        <v>2.9493620161974743</v>
      </c>
      <c r="E28" s="27"/>
      <c r="F28" s="30"/>
      <c r="H28" s="7"/>
      <c r="I28" s="37"/>
      <c r="J28" s="28"/>
      <c r="K28" s="30"/>
    </row>
    <row r="29" spans="1:34">
      <c r="A29" s="2">
        <v>44012</v>
      </c>
      <c r="B29" s="65">
        <v>1.1072898052738671</v>
      </c>
      <c r="C29" s="65">
        <v>3.2778703309803165</v>
      </c>
      <c r="D29" s="65">
        <v>4.6817724889526691</v>
      </c>
      <c r="E29" s="27"/>
      <c r="F29" s="30"/>
      <c r="H29" s="7"/>
      <c r="I29" s="37"/>
      <c r="J29" s="28"/>
      <c r="K29" s="30"/>
    </row>
    <row r="30" spans="1:34">
      <c r="A30" s="2">
        <v>44104</v>
      </c>
      <c r="B30" s="65">
        <v>2.7166665706984325</v>
      </c>
      <c r="C30" s="65">
        <v>1.9430438962170991</v>
      </c>
      <c r="D30" s="65">
        <v>6.0825128917110955</v>
      </c>
      <c r="F30" s="30"/>
      <c r="H30" s="7"/>
      <c r="I30" s="37"/>
      <c r="J30" s="28"/>
      <c r="K30" s="30"/>
    </row>
    <row r="31" spans="1:34">
      <c r="A31" s="2">
        <v>44196</v>
      </c>
      <c r="B31" s="65">
        <v>1.949038144232236</v>
      </c>
      <c r="C31" s="65">
        <v>0.94027488259027381</v>
      </c>
      <c r="D31" s="65">
        <v>6.5803955167189923</v>
      </c>
      <c r="F31" s="30"/>
      <c r="H31" s="7"/>
      <c r="I31" s="37"/>
      <c r="J31" s="28"/>
      <c r="K31" s="30"/>
    </row>
    <row r="32" spans="1:34">
      <c r="A32" s="2">
        <v>44286</v>
      </c>
      <c r="B32" s="65">
        <v>0.77972201389409734</v>
      </c>
      <c r="C32" s="65">
        <v>1.638179133524658</v>
      </c>
      <c r="D32" s="65">
        <v>8.2596071086541301</v>
      </c>
      <c r="F32" s="30"/>
      <c r="H32" s="7"/>
      <c r="I32" s="37"/>
      <c r="J32" s="28"/>
      <c r="K32" s="30"/>
    </row>
    <row r="33" spans="1:11">
      <c r="A33" s="2">
        <v>44377</v>
      </c>
      <c r="B33" s="65">
        <v>0.74631988359628165</v>
      </c>
      <c r="C33" s="65">
        <v>1.5479366531052619</v>
      </c>
      <c r="D33" s="65">
        <v>8.3022269839933269</v>
      </c>
      <c r="F33" s="30"/>
      <c r="G33" s="30"/>
      <c r="H33" s="7"/>
      <c r="I33" s="37"/>
      <c r="J33" s="28"/>
      <c r="K33" s="30"/>
    </row>
    <row r="34" spans="1:11">
      <c r="A34" s="2">
        <v>44469</v>
      </c>
      <c r="B34" s="65">
        <v>0.46298774303307288</v>
      </c>
      <c r="C34" s="65">
        <v>0.98451694618892194</v>
      </c>
      <c r="D34" s="65">
        <v>9.2129896464436065</v>
      </c>
      <c r="F34" s="30"/>
      <c r="G34" s="30"/>
      <c r="H34" s="7"/>
      <c r="I34" s="37"/>
      <c r="J34" s="28"/>
      <c r="K34" s="30"/>
    </row>
    <row r="35" spans="1:11">
      <c r="A35" s="2">
        <v>44561</v>
      </c>
      <c r="B35" s="65">
        <v>-6.8024406816966092</v>
      </c>
      <c r="C35" s="65">
        <v>-1.2033527602932894</v>
      </c>
      <c r="D35" s="65">
        <v>5.5767373971739111</v>
      </c>
      <c r="F35" s="30"/>
      <c r="H35" s="7"/>
      <c r="I35" s="37"/>
      <c r="J35" s="28"/>
      <c r="K35" s="30"/>
    </row>
    <row r="36" spans="1:11">
      <c r="A36" s="2">
        <v>44651</v>
      </c>
      <c r="B36" s="65">
        <v>-7.1977118052458513</v>
      </c>
      <c r="C36" s="65">
        <v>-3.1977112150782765</v>
      </c>
      <c r="D36" s="65">
        <v>7.764359160093</v>
      </c>
      <c r="F36" s="30"/>
      <c r="H36" s="7"/>
      <c r="I36" s="37"/>
      <c r="J36" s="28"/>
      <c r="K36" s="30"/>
    </row>
    <row r="37" spans="1:11">
      <c r="A37" s="2">
        <v>44742</v>
      </c>
      <c r="B37" s="65">
        <v>-10.589826835884123</v>
      </c>
      <c r="C37" s="65">
        <v>-6.0317478949483778</v>
      </c>
      <c r="D37" s="65">
        <v>7.1235074433557113</v>
      </c>
      <c r="F37" s="30"/>
      <c r="H37" s="7"/>
      <c r="I37" s="37"/>
      <c r="J37" s="28"/>
      <c r="K37" s="30"/>
    </row>
    <row r="38" spans="1:11">
      <c r="A38" s="62">
        <v>44834</v>
      </c>
      <c r="B38" s="95">
        <v>-9.9690815211380013</v>
      </c>
      <c r="C38" s="96">
        <v>-8.6397652109911469</v>
      </c>
      <c r="D38" s="110">
        <v>6.6703995885717999</v>
      </c>
      <c r="F38" s="30"/>
      <c r="K38" s="30"/>
    </row>
    <row r="39" spans="1:11">
      <c r="A39" s="62">
        <v>44926</v>
      </c>
      <c r="B39" s="95">
        <v>-9.7286715290241634</v>
      </c>
      <c r="C39" s="96">
        <v>-9.371322922823035</v>
      </c>
      <c r="D39" s="110">
        <v>5.2997274305178257</v>
      </c>
      <c r="F39" s="30"/>
      <c r="K39" s="30"/>
    </row>
    <row r="40" spans="1:11">
      <c r="K40" s="30"/>
    </row>
    <row r="41" spans="1:11">
      <c r="K41" s="30"/>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4515A-F755-4388-82A6-D4528BA01E75}">
  <dimension ref="A1:H39"/>
  <sheetViews>
    <sheetView workbookViewId="0">
      <selection activeCell="J15" sqref="J15"/>
    </sheetView>
  </sheetViews>
  <sheetFormatPr defaultRowHeight="15"/>
  <cols>
    <col min="2" max="2" width="27.85546875" customWidth="1"/>
    <col min="3" max="3" width="45.5703125" customWidth="1"/>
    <col min="4" max="4" width="37.28515625" customWidth="1"/>
  </cols>
  <sheetData>
    <row r="1" spans="1:8">
      <c r="A1" s="61" t="s">
        <v>0</v>
      </c>
      <c r="B1" s="113" t="s">
        <v>144</v>
      </c>
      <c r="C1" s="113"/>
      <c r="D1" s="113"/>
    </row>
    <row r="2" spans="1:8">
      <c r="A2" s="61" t="s">
        <v>1</v>
      </c>
      <c r="B2" s="113" t="s">
        <v>4</v>
      </c>
      <c r="C2" s="113"/>
      <c r="D2" s="113"/>
    </row>
    <row r="3" spans="1:8">
      <c r="A3" s="61" t="s">
        <v>2</v>
      </c>
      <c r="B3" s="113" t="s">
        <v>9</v>
      </c>
      <c r="C3" s="113"/>
      <c r="D3" s="113"/>
    </row>
    <row r="4" spans="1:8">
      <c r="A4" s="61" t="s">
        <v>3</v>
      </c>
      <c r="B4" s="113" t="s">
        <v>54</v>
      </c>
      <c r="C4" s="113"/>
      <c r="D4" s="113"/>
    </row>
    <row r="5" spans="1:8">
      <c r="A5" s="113"/>
      <c r="B5" s="113"/>
      <c r="C5" s="113"/>
      <c r="D5" s="113"/>
    </row>
    <row r="6" spans="1:8">
      <c r="A6" s="113"/>
      <c r="B6" s="113"/>
      <c r="C6" s="113"/>
      <c r="D6" s="113"/>
    </row>
    <row r="7" spans="1:8">
      <c r="A7" s="63"/>
      <c r="B7" s="64" t="s">
        <v>84</v>
      </c>
      <c r="C7" s="64" t="s">
        <v>85</v>
      </c>
      <c r="D7" s="64" t="s">
        <v>86</v>
      </c>
    </row>
    <row r="8" spans="1:8">
      <c r="A8" s="62">
        <v>42094</v>
      </c>
      <c r="B8" s="112">
        <v>2.3179812817125534</v>
      </c>
      <c r="C8" s="112">
        <v>2.3179812817125534</v>
      </c>
      <c r="D8" s="112">
        <v>2.2036170552013377</v>
      </c>
      <c r="G8" s="114"/>
      <c r="H8" s="114"/>
    </row>
    <row r="9" spans="1:8">
      <c r="A9" s="62">
        <v>42185</v>
      </c>
      <c r="B9" s="112">
        <v>1.9299421565855495</v>
      </c>
      <c r="C9" s="112">
        <v>2.1239617191490514</v>
      </c>
      <c r="D9" s="112">
        <v>1.8392386011619835</v>
      </c>
      <c r="F9" s="114"/>
      <c r="G9" s="114"/>
      <c r="H9" s="114"/>
    </row>
    <row r="10" spans="1:8">
      <c r="A10" s="62">
        <v>42277</v>
      </c>
      <c r="B10" s="112">
        <v>1.912231528680131</v>
      </c>
      <c r="C10" s="112">
        <v>2.0533849889927445</v>
      </c>
      <c r="D10" s="112">
        <v>1.8506689187232048</v>
      </c>
      <c r="F10" s="114"/>
      <c r="G10" s="114"/>
      <c r="H10" s="114"/>
    </row>
    <row r="11" spans="1:8">
      <c r="A11" s="62">
        <v>42369</v>
      </c>
      <c r="B11" s="112">
        <v>1.960810386017011</v>
      </c>
      <c r="C11" s="112">
        <v>2.0302413382488109</v>
      </c>
      <c r="D11" s="112">
        <v>1.9829934056557734</v>
      </c>
      <c r="F11" s="114"/>
      <c r="G11" s="114"/>
      <c r="H11" s="114"/>
    </row>
    <row r="12" spans="1:8">
      <c r="A12" s="62">
        <v>42460</v>
      </c>
      <c r="B12" s="112">
        <v>1.849528707398836</v>
      </c>
      <c r="C12" s="112">
        <v>1.913128194670382</v>
      </c>
      <c r="D12" s="112">
        <v>1.9079723885592155</v>
      </c>
      <c r="F12" s="114"/>
      <c r="G12" s="114"/>
      <c r="H12" s="114"/>
    </row>
    <row r="13" spans="1:8">
      <c r="A13" s="62">
        <v>42551</v>
      </c>
      <c r="B13" s="112">
        <v>1.9287889224535084</v>
      </c>
      <c r="C13" s="112">
        <v>1.9128398861373717</v>
      </c>
      <c r="D13" s="112">
        <v>1.9193414261451116</v>
      </c>
      <c r="F13" s="114"/>
      <c r="G13" s="114"/>
      <c r="H13" s="114"/>
    </row>
    <row r="14" spans="1:8">
      <c r="A14" s="62">
        <v>42643</v>
      </c>
      <c r="B14" s="112">
        <v>1.9695575079601495</v>
      </c>
      <c r="C14" s="112">
        <v>1.9271713809573765</v>
      </c>
      <c r="D14" s="112">
        <v>1.9195494547052789</v>
      </c>
      <c r="F14" s="114"/>
      <c r="G14" s="114"/>
      <c r="H14" s="114"/>
    </row>
    <row r="15" spans="1:8">
      <c r="A15" s="62">
        <v>42735</v>
      </c>
      <c r="B15" s="112">
        <v>1.8379299560244473</v>
      </c>
      <c r="C15" s="112">
        <v>1.8964512734592356</v>
      </c>
      <c r="D15" s="112">
        <v>1.8906656640304487</v>
      </c>
      <c r="F15" s="114"/>
      <c r="G15" s="114"/>
      <c r="H15" s="114"/>
    </row>
    <row r="16" spans="1:8">
      <c r="A16" s="62">
        <v>42825</v>
      </c>
      <c r="B16" s="112">
        <v>1.9188366841239886</v>
      </c>
      <c r="C16" s="112">
        <v>1.9137782676405233</v>
      </c>
      <c r="D16" s="112">
        <v>1.8239370759946261</v>
      </c>
      <c r="F16" s="114"/>
      <c r="G16" s="114"/>
      <c r="H16" s="114"/>
    </row>
    <row r="17" spans="1:8">
      <c r="A17" s="62">
        <v>42916</v>
      </c>
      <c r="B17" s="112">
        <v>2.2327583634210777</v>
      </c>
      <c r="C17" s="112">
        <v>1.9897706278824159</v>
      </c>
      <c r="D17" s="112">
        <v>2.1248556245023611</v>
      </c>
      <c r="F17" s="114"/>
      <c r="G17" s="114"/>
      <c r="H17" s="114"/>
    </row>
    <row r="18" spans="1:8">
      <c r="A18" s="62">
        <v>43008</v>
      </c>
      <c r="B18" s="112">
        <v>2.1476569778584444</v>
      </c>
      <c r="C18" s="112">
        <v>2.0342954953569898</v>
      </c>
      <c r="D18" s="112">
        <v>2.0553615541736634</v>
      </c>
      <c r="F18" s="114"/>
      <c r="G18" s="114"/>
      <c r="H18" s="114"/>
    </row>
    <row r="19" spans="1:8">
      <c r="A19" s="62">
        <v>43100</v>
      </c>
      <c r="B19" s="112">
        <v>2.1189095994869009</v>
      </c>
      <c r="C19" s="112">
        <v>2.1045404062226032</v>
      </c>
      <c r="D19" s="112">
        <v>2.1101099272125992</v>
      </c>
      <c r="F19" s="114"/>
      <c r="G19" s="114"/>
      <c r="H19" s="114"/>
    </row>
    <row r="20" spans="1:8">
      <c r="A20" s="62">
        <v>43190</v>
      </c>
      <c r="B20" s="112">
        <v>1.4637982228908977</v>
      </c>
      <c r="C20" s="112">
        <v>1.9907807909143302</v>
      </c>
      <c r="D20" s="112">
        <v>1.456282565706948</v>
      </c>
      <c r="F20" s="114"/>
      <c r="G20" s="114"/>
      <c r="H20" s="114"/>
    </row>
    <row r="21" spans="1:8">
      <c r="A21" s="62">
        <v>43281</v>
      </c>
      <c r="B21" s="112">
        <v>1.3532042617717521</v>
      </c>
      <c r="C21" s="112">
        <v>1.7708922655019987</v>
      </c>
      <c r="D21" s="112">
        <v>1.4250708329215254</v>
      </c>
      <c r="F21" s="114"/>
      <c r="G21" s="114"/>
      <c r="H21" s="114"/>
    </row>
    <row r="22" spans="1:8">
      <c r="A22" s="62">
        <v>43373</v>
      </c>
      <c r="B22" s="112">
        <v>1.3981031651032234</v>
      </c>
      <c r="C22" s="112">
        <v>1.5835038123131935</v>
      </c>
      <c r="D22" s="112">
        <v>1.5068182307331492</v>
      </c>
      <c r="F22" s="114"/>
      <c r="G22" s="114"/>
      <c r="H22" s="114"/>
    </row>
    <row r="23" spans="1:8">
      <c r="A23" s="62">
        <v>43465</v>
      </c>
      <c r="B23" s="112">
        <v>1.5641877370214954</v>
      </c>
      <c r="C23" s="112">
        <v>1.4448233466968421</v>
      </c>
      <c r="D23" s="112">
        <v>1.6979264143777615</v>
      </c>
      <c r="F23" s="114"/>
      <c r="G23" s="114"/>
      <c r="H23" s="114"/>
    </row>
    <row r="24" spans="1:8">
      <c r="A24" s="62">
        <v>43555</v>
      </c>
      <c r="B24" s="112">
        <v>1.0566534000838725</v>
      </c>
      <c r="C24" s="112">
        <v>1.3430371409950859</v>
      </c>
      <c r="D24" s="112">
        <v>1.3636533885651174</v>
      </c>
      <c r="F24" s="114"/>
      <c r="G24" s="114"/>
      <c r="H24" s="114"/>
    </row>
    <row r="25" spans="1:8">
      <c r="A25" s="62">
        <v>43646</v>
      </c>
      <c r="B25" s="112">
        <v>1.2982071116243457</v>
      </c>
      <c r="C25" s="112">
        <v>1.3292878534582342</v>
      </c>
      <c r="D25" s="112">
        <v>1.5343488413004545</v>
      </c>
      <c r="F25" s="114"/>
      <c r="G25" s="114"/>
      <c r="H25" s="114"/>
    </row>
    <row r="26" spans="1:8">
      <c r="A26" s="62">
        <v>43738</v>
      </c>
      <c r="B26" s="112">
        <v>1.17026845450102</v>
      </c>
      <c r="C26" s="112">
        <v>1.2723291758076836</v>
      </c>
      <c r="D26" s="112">
        <v>1.5617252577974861</v>
      </c>
      <c r="F26" s="114"/>
      <c r="G26" s="114"/>
      <c r="H26" s="114"/>
    </row>
    <row r="27" spans="1:8">
      <c r="A27" s="62">
        <v>43830</v>
      </c>
      <c r="B27" s="112">
        <v>0.84910726142730686</v>
      </c>
      <c r="C27" s="112">
        <v>1.0935590569091362</v>
      </c>
      <c r="D27" s="112">
        <v>1.3475729126923557</v>
      </c>
      <c r="F27" s="114"/>
      <c r="G27" s="114"/>
      <c r="H27" s="114"/>
    </row>
    <row r="28" spans="1:8">
      <c r="A28" s="62">
        <v>43921</v>
      </c>
      <c r="B28" s="112">
        <v>-0.2901867855246022</v>
      </c>
      <c r="C28" s="112">
        <v>0.75684901050701769</v>
      </c>
      <c r="D28" s="112">
        <v>0.38328676976780718</v>
      </c>
      <c r="F28" s="114"/>
      <c r="G28" s="114"/>
      <c r="H28" s="114"/>
    </row>
    <row r="29" spans="1:8">
      <c r="A29" s="62">
        <v>44012</v>
      </c>
      <c r="B29" s="112">
        <v>0.15951418925684457</v>
      </c>
      <c r="C29" s="112">
        <v>0.4721757799151422</v>
      </c>
      <c r="D29" s="112">
        <v>0.61439144196418494</v>
      </c>
      <c r="F29" s="114"/>
      <c r="G29" s="114"/>
      <c r="H29" s="114"/>
    </row>
    <row r="30" spans="1:8">
      <c r="A30" s="62">
        <v>44104</v>
      </c>
      <c r="B30" s="112">
        <v>0.41328605101896165</v>
      </c>
      <c r="C30" s="112">
        <v>0.28293017904462769</v>
      </c>
      <c r="D30" s="112">
        <v>0.80533237258834933</v>
      </c>
      <c r="F30" s="114"/>
      <c r="G30" s="114"/>
      <c r="H30" s="114"/>
    </row>
    <row r="31" spans="1:8">
      <c r="A31" s="62">
        <v>44196</v>
      </c>
      <c r="B31" s="112">
        <v>0.29465632543957665</v>
      </c>
      <c r="C31" s="112">
        <v>0.1443174450476952</v>
      </c>
      <c r="D31" s="112">
        <v>0.88067070485599674</v>
      </c>
      <c r="F31" s="114"/>
      <c r="G31" s="114"/>
      <c r="H31" s="114"/>
    </row>
    <row r="32" spans="1:8">
      <c r="A32" s="62">
        <v>44286</v>
      </c>
      <c r="B32" s="112">
        <v>0.12581324119566545</v>
      </c>
      <c r="C32" s="112">
        <v>0.24831745172776212</v>
      </c>
      <c r="D32" s="112">
        <v>1.1428306470177754</v>
      </c>
      <c r="F32" s="114"/>
      <c r="G32" s="114"/>
      <c r="H32" s="114"/>
    </row>
    <row r="33" spans="1:8">
      <c r="A33" s="62">
        <v>44377</v>
      </c>
      <c r="B33" s="112">
        <v>0.12659114993989953</v>
      </c>
      <c r="C33" s="112">
        <v>0.24008669189852583</v>
      </c>
      <c r="D33" s="112">
        <v>1.195275977636286</v>
      </c>
      <c r="F33" s="114"/>
      <c r="G33" s="114"/>
      <c r="H33" s="114"/>
    </row>
    <row r="34" spans="1:8">
      <c r="A34" s="62">
        <v>44469</v>
      </c>
      <c r="B34" s="112">
        <v>8.1017080927824683E-2</v>
      </c>
      <c r="C34" s="112">
        <v>0.15701944937574158</v>
      </c>
      <c r="D34" s="112">
        <v>1.3352548467521137</v>
      </c>
      <c r="F34" s="114"/>
      <c r="G34" s="114"/>
      <c r="H34" s="114"/>
    </row>
    <row r="35" spans="1:8">
      <c r="A35" s="62">
        <v>44561</v>
      </c>
      <c r="B35" s="112">
        <v>-1.1556271039251629</v>
      </c>
      <c r="C35" s="112">
        <v>-0.20555140796544333</v>
      </c>
      <c r="D35" s="112">
        <v>0.85403581898804015</v>
      </c>
      <c r="F35" s="114"/>
      <c r="G35" s="114"/>
      <c r="H35" s="114"/>
    </row>
    <row r="36" spans="1:8">
      <c r="A36" s="62">
        <v>44651</v>
      </c>
      <c r="B36" s="112">
        <v>-1.2634808930046604</v>
      </c>
      <c r="C36" s="112">
        <v>-0.55287494151552485</v>
      </c>
      <c r="D36" s="112">
        <v>1.2571533629190685</v>
      </c>
      <c r="F36" s="114"/>
      <c r="G36" s="114"/>
      <c r="H36" s="114"/>
    </row>
    <row r="37" spans="1:8">
      <c r="A37" s="62">
        <v>44742</v>
      </c>
      <c r="B37" s="112">
        <v>-1.7957902369788221</v>
      </c>
      <c r="C37" s="112">
        <v>-1.0334702882452051</v>
      </c>
      <c r="D37" s="112">
        <v>1.1404002666849122</v>
      </c>
      <c r="F37" s="114"/>
      <c r="G37" s="114"/>
      <c r="H37" s="114"/>
    </row>
    <row r="38" spans="1:8">
      <c r="A38" s="62">
        <v>44834</v>
      </c>
      <c r="B38" s="112">
        <v>-1.7879677473246536</v>
      </c>
      <c r="C38" s="112">
        <v>-1.5007164953083247</v>
      </c>
      <c r="D38" s="112">
        <v>1.1007043520996438</v>
      </c>
      <c r="F38" s="114"/>
      <c r="G38" s="114"/>
      <c r="H38" s="114"/>
    </row>
    <row r="39" spans="1:8">
      <c r="A39" s="62">
        <v>44926</v>
      </c>
      <c r="B39" s="112">
        <v>-1.7292397219519577</v>
      </c>
      <c r="C39" s="112">
        <v>-1.6441196498150235</v>
      </c>
      <c r="D39" s="112">
        <v>0.80719238330205867</v>
      </c>
      <c r="F39" s="114"/>
      <c r="G39" s="114"/>
      <c r="H39" s="114"/>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39"/>
  <sheetViews>
    <sheetView workbookViewId="0">
      <selection activeCell="B4" sqref="B4"/>
    </sheetView>
  </sheetViews>
  <sheetFormatPr defaultRowHeight="15"/>
  <cols>
    <col min="1" max="1" width="10" customWidth="1"/>
    <col min="2" max="2" width="25" customWidth="1"/>
    <col min="3" max="3" width="45.28515625" bestFit="1" customWidth="1"/>
    <col min="4" max="4" width="37.7109375" bestFit="1" customWidth="1"/>
    <col min="6" max="6" width="17" bestFit="1" customWidth="1"/>
    <col min="7" max="8" width="12" bestFit="1" customWidth="1"/>
  </cols>
  <sheetData>
    <row r="1" spans="1:30">
      <c r="A1" s="50" t="s">
        <v>0</v>
      </c>
      <c r="B1" s="49" t="s">
        <v>145</v>
      </c>
      <c r="C1" s="49"/>
      <c r="D1" s="49"/>
      <c r="E1" s="49"/>
      <c r="F1" s="49"/>
      <c r="G1" s="49"/>
      <c r="H1" s="49"/>
      <c r="I1" s="49"/>
      <c r="J1" s="49"/>
      <c r="K1" s="49"/>
      <c r="L1" s="49"/>
      <c r="M1" s="49"/>
      <c r="N1" s="49"/>
      <c r="O1" s="49"/>
      <c r="P1" s="49"/>
      <c r="Q1" s="49"/>
    </row>
    <row r="2" spans="1:30">
      <c r="A2" s="50" t="s">
        <v>1</v>
      </c>
      <c r="B2" s="49" t="s">
        <v>4</v>
      </c>
      <c r="C2" s="49"/>
      <c r="D2" s="49"/>
      <c r="E2" s="49"/>
      <c r="F2" s="49"/>
      <c r="G2" s="49"/>
      <c r="H2" s="49"/>
      <c r="I2" s="49"/>
      <c r="J2" s="49"/>
      <c r="K2" s="49"/>
      <c r="L2" s="49"/>
      <c r="M2" s="49"/>
      <c r="N2" s="49"/>
      <c r="O2" s="49"/>
      <c r="P2" s="49"/>
      <c r="Q2" s="49"/>
    </row>
    <row r="3" spans="1:30">
      <c r="A3" s="50" t="s">
        <v>2</v>
      </c>
      <c r="B3" s="49" t="s">
        <v>9</v>
      </c>
      <c r="C3" s="49"/>
      <c r="D3" s="49"/>
      <c r="E3" s="49"/>
      <c r="F3" s="49"/>
      <c r="G3" s="49"/>
      <c r="H3" s="49"/>
      <c r="I3" s="49"/>
      <c r="J3" s="49"/>
      <c r="K3" s="49"/>
      <c r="L3" s="49"/>
      <c r="M3" s="49"/>
      <c r="N3" s="49"/>
      <c r="O3" s="49"/>
      <c r="P3" s="49"/>
      <c r="Q3" s="49"/>
      <c r="R3" s="13"/>
      <c r="S3" s="13"/>
      <c r="T3" s="15"/>
      <c r="U3" s="13"/>
      <c r="V3" s="13"/>
      <c r="W3" s="13"/>
      <c r="X3" s="13"/>
      <c r="Y3" s="13"/>
      <c r="Z3" s="13"/>
      <c r="AA3" s="13"/>
      <c r="AB3" s="13"/>
      <c r="AC3" s="13"/>
      <c r="AD3" s="13"/>
    </row>
    <row r="4" spans="1:30">
      <c r="A4" s="50" t="s">
        <v>3</v>
      </c>
      <c r="B4" s="49" t="s">
        <v>123</v>
      </c>
      <c r="C4" s="49"/>
      <c r="D4" s="49"/>
      <c r="E4" s="49"/>
      <c r="F4" s="49"/>
      <c r="G4" s="49"/>
      <c r="H4" s="49"/>
      <c r="I4" s="49"/>
      <c r="J4" s="49"/>
      <c r="K4" s="49"/>
      <c r="L4" s="49"/>
      <c r="M4" s="49"/>
      <c r="N4" s="49"/>
      <c r="O4" s="49"/>
      <c r="P4" s="49"/>
      <c r="Q4" s="49"/>
    </row>
    <row r="5" spans="1:30">
      <c r="G5" s="13"/>
      <c r="I5" s="13"/>
    </row>
    <row r="6" spans="1:30">
      <c r="G6" s="13"/>
      <c r="I6" s="13"/>
    </row>
    <row r="7" spans="1:30">
      <c r="A7" s="56"/>
      <c r="B7" s="57" t="s">
        <v>70</v>
      </c>
      <c r="C7" s="57" t="s">
        <v>71</v>
      </c>
      <c r="D7" s="57" t="s">
        <v>72</v>
      </c>
      <c r="G7" s="13"/>
      <c r="H7" s="13"/>
      <c r="I7" s="13"/>
    </row>
    <row r="8" spans="1:30">
      <c r="A8" s="55">
        <v>42094</v>
      </c>
      <c r="B8" s="98">
        <v>65.626883822712685</v>
      </c>
      <c r="C8" s="58">
        <v>64.099999999999994</v>
      </c>
      <c r="D8" s="94">
        <v>62.860008901792305</v>
      </c>
      <c r="F8" s="32"/>
      <c r="G8" s="13"/>
      <c r="H8" s="13"/>
      <c r="I8" s="59"/>
      <c r="J8" s="59"/>
      <c r="M8" s="26"/>
      <c r="N8" s="26"/>
    </row>
    <row r="9" spans="1:30">
      <c r="A9" s="55">
        <v>42185</v>
      </c>
      <c r="B9" s="98">
        <v>68.061304207134853</v>
      </c>
      <c r="C9" s="58">
        <v>65.349999999999994</v>
      </c>
      <c r="D9" s="94">
        <v>65.3056298862776</v>
      </c>
      <c r="F9" s="32"/>
      <c r="G9" s="13"/>
      <c r="H9" s="59"/>
      <c r="I9" s="59"/>
      <c r="J9" s="59"/>
      <c r="L9" s="26"/>
      <c r="M9" s="26"/>
      <c r="N9" s="26"/>
    </row>
    <row r="10" spans="1:30">
      <c r="A10" s="55">
        <v>42277</v>
      </c>
      <c r="B10" s="98">
        <v>67.028942186428154</v>
      </c>
      <c r="C10" s="58">
        <v>65.426666666666662</v>
      </c>
      <c r="D10" s="94">
        <v>63.867379656644765</v>
      </c>
      <c r="F10" s="32"/>
      <c r="G10" s="13"/>
      <c r="H10" s="59"/>
      <c r="I10" s="59"/>
      <c r="J10" s="59"/>
      <c r="L10" s="26"/>
      <c r="M10" s="26"/>
      <c r="N10" s="26"/>
    </row>
    <row r="11" spans="1:30">
      <c r="A11" s="55">
        <v>42369</v>
      </c>
      <c r="B11" s="98">
        <v>67.160322402533254</v>
      </c>
      <c r="C11" s="99">
        <v>66.969363154702236</v>
      </c>
      <c r="D11" s="94">
        <v>63.424838269510751</v>
      </c>
      <c r="F11" s="32"/>
      <c r="G11" s="13"/>
      <c r="H11" s="59"/>
      <c r="I11" s="59"/>
      <c r="J11" s="59"/>
      <c r="L11" s="26"/>
      <c r="M11" s="26"/>
      <c r="N11" s="26"/>
    </row>
    <row r="12" spans="1:30">
      <c r="A12" s="55">
        <v>42460</v>
      </c>
      <c r="B12" s="98">
        <v>67.881911754336016</v>
      </c>
      <c r="C12" s="99">
        <v>67.53312013760808</v>
      </c>
      <c r="D12" s="94">
        <v>63.868702686427937</v>
      </c>
      <c r="F12" s="32"/>
      <c r="G12" s="13"/>
      <c r="H12" s="59"/>
      <c r="I12" s="59"/>
      <c r="J12" s="59"/>
      <c r="L12" s="26"/>
      <c r="M12" s="26"/>
      <c r="N12" s="26"/>
    </row>
    <row r="13" spans="1:30">
      <c r="A13" s="55">
        <v>42551</v>
      </c>
      <c r="B13" s="98">
        <v>66.746382920120524</v>
      </c>
      <c r="C13" s="99">
        <v>67.204389815854483</v>
      </c>
      <c r="D13" s="94">
        <v>62.848019240190624</v>
      </c>
      <c r="F13" s="32"/>
      <c r="G13" s="13"/>
      <c r="H13" s="59"/>
      <c r="I13" s="59"/>
      <c r="J13" s="59"/>
      <c r="L13" s="26"/>
      <c r="M13" s="26"/>
      <c r="N13" s="26"/>
    </row>
    <row r="14" spans="1:30">
      <c r="A14" s="55">
        <v>42643</v>
      </c>
      <c r="B14" s="98">
        <v>65.64318585760644</v>
      </c>
      <c r="C14" s="99">
        <v>66.857950733649062</v>
      </c>
      <c r="D14" s="94">
        <v>61.944095963612611</v>
      </c>
      <c r="F14" s="32"/>
      <c r="G14" s="13"/>
      <c r="H14" s="59"/>
      <c r="I14" s="59"/>
      <c r="J14" s="59"/>
      <c r="L14" s="26"/>
      <c r="M14" s="26"/>
      <c r="N14" s="26"/>
    </row>
    <row r="15" spans="1:30">
      <c r="A15" s="55">
        <v>42735</v>
      </c>
      <c r="B15" s="98">
        <v>68.178814981548186</v>
      </c>
      <c r="C15" s="99">
        <v>67.112573878402799</v>
      </c>
      <c r="D15" s="94">
        <v>64.105780285616262</v>
      </c>
      <c r="F15" s="32"/>
      <c r="G15" s="13"/>
      <c r="H15" s="59"/>
      <c r="I15" s="59"/>
      <c r="J15" s="59"/>
      <c r="L15" s="26"/>
      <c r="M15" s="26"/>
      <c r="N15" s="26"/>
    </row>
    <row r="16" spans="1:30">
      <c r="A16" s="55">
        <v>42825</v>
      </c>
      <c r="B16" s="98">
        <v>64.405634405052325</v>
      </c>
      <c r="C16" s="99">
        <v>66.243504541081876</v>
      </c>
      <c r="D16" s="94">
        <v>61.105478339644051</v>
      </c>
      <c r="F16" s="32"/>
      <c r="G16" s="13"/>
      <c r="H16" s="59"/>
      <c r="I16" s="59"/>
      <c r="J16" s="59"/>
      <c r="L16" s="26"/>
      <c r="M16" s="26"/>
      <c r="N16" s="26"/>
    </row>
    <row r="17" spans="1:14">
      <c r="A17" s="55">
        <v>42916</v>
      </c>
      <c r="B17" s="98">
        <v>63.972124227760716</v>
      </c>
      <c r="C17" s="99">
        <v>65.54993986799191</v>
      </c>
      <c r="D17" s="94">
        <v>60.79875848167157</v>
      </c>
      <c r="F17" s="32"/>
      <c r="G17" s="13"/>
      <c r="H17" s="59"/>
      <c r="I17" s="59"/>
      <c r="J17" s="59"/>
      <c r="L17" s="26"/>
      <c r="M17" s="26"/>
      <c r="N17" s="26"/>
    </row>
    <row r="18" spans="1:14">
      <c r="A18" s="55">
        <v>43008</v>
      </c>
      <c r="B18" s="98">
        <v>63.661758890506825</v>
      </c>
      <c r="C18" s="99">
        <v>65.054583126217011</v>
      </c>
      <c r="D18" s="94">
        <v>60.533551003233775</v>
      </c>
      <c r="F18" s="32"/>
      <c r="G18" s="13"/>
      <c r="H18" s="59"/>
      <c r="I18" s="59"/>
      <c r="J18" s="59"/>
      <c r="L18" s="26"/>
      <c r="M18" s="26"/>
      <c r="N18" s="26"/>
    </row>
    <row r="19" spans="1:14">
      <c r="A19" s="55">
        <v>43100</v>
      </c>
      <c r="B19" s="98">
        <v>64.171944468571652</v>
      </c>
      <c r="C19" s="99">
        <v>64.052865497972874</v>
      </c>
      <c r="D19" s="94">
        <v>61.052320524207445</v>
      </c>
      <c r="F19" s="32"/>
      <c r="G19" s="13"/>
      <c r="H19" s="59"/>
      <c r="I19" s="59"/>
      <c r="J19" s="59"/>
      <c r="L19" s="26"/>
      <c r="M19" s="26"/>
      <c r="N19" s="26"/>
    </row>
    <row r="20" spans="1:14">
      <c r="A20" s="55">
        <v>43190</v>
      </c>
      <c r="B20" s="98">
        <v>67.885642777964648</v>
      </c>
      <c r="C20" s="99">
        <v>64.922867591200969</v>
      </c>
      <c r="D20" s="94">
        <v>64.86833721603162</v>
      </c>
      <c r="F20" s="32"/>
      <c r="G20" s="13"/>
      <c r="H20" s="59"/>
      <c r="I20" s="59"/>
      <c r="J20" s="59"/>
      <c r="L20" s="26"/>
      <c r="M20" s="26"/>
      <c r="N20" s="26"/>
    </row>
    <row r="21" spans="1:14">
      <c r="A21" s="55">
        <v>43281</v>
      </c>
      <c r="B21" s="98">
        <v>69.831556951748368</v>
      </c>
      <c r="C21" s="99">
        <v>66.387725772197868</v>
      </c>
      <c r="D21" s="94">
        <v>65.300450965780755</v>
      </c>
      <c r="F21" s="32"/>
      <c r="G21" s="13"/>
      <c r="H21" s="59"/>
      <c r="I21" s="59"/>
      <c r="J21" s="59"/>
      <c r="L21" s="26"/>
      <c r="M21" s="26"/>
      <c r="N21" s="26"/>
    </row>
    <row r="22" spans="1:14">
      <c r="A22" s="55">
        <v>43373</v>
      </c>
      <c r="B22" s="98">
        <v>69.792779113148995</v>
      </c>
      <c r="C22" s="99">
        <v>67.920480827858412</v>
      </c>
      <c r="D22" s="94">
        <v>63.94397211218471</v>
      </c>
      <c r="F22" s="32"/>
      <c r="G22" s="13"/>
      <c r="H22" s="59"/>
      <c r="I22" s="59"/>
      <c r="J22" s="59"/>
      <c r="L22" s="26"/>
      <c r="M22" s="26"/>
      <c r="N22" s="26"/>
    </row>
    <row r="23" spans="1:14">
      <c r="A23" s="55">
        <v>43465</v>
      </c>
      <c r="B23" s="98">
        <v>70.446489552697784</v>
      </c>
      <c r="C23" s="99">
        <v>69.489117098889949</v>
      </c>
      <c r="D23" s="94">
        <v>64.386811717445582</v>
      </c>
      <c r="F23" s="32"/>
      <c r="G23" s="13"/>
      <c r="H23" s="59"/>
      <c r="I23" s="59"/>
      <c r="J23" s="59"/>
      <c r="L23" s="26"/>
      <c r="M23" s="26"/>
      <c r="N23" s="26"/>
    </row>
    <row r="24" spans="1:14">
      <c r="A24" s="55">
        <v>43555</v>
      </c>
      <c r="B24" s="98">
        <v>71.698996995229109</v>
      </c>
      <c r="C24" s="99">
        <v>70.442455653206068</v>
      </c>
      <c r="D24" s="94">
        <v>63.501503014879113</v>
      </c>
      <c r="F24" s="32"/>
      <c r="G24" s="13"/>
      <c r="H24" s="59"/>
      <c r="I24" s="59"/>
      <c r="J24" s="59"/>
      <c r="L24" s="26"/>
      <c r="M24" s="26"/>
      <c r="N24" s="26"/>
    </row>
    <row r="25" spans="1:14">
      <c r="A25" s="55">
        <v>43646</v>
      </c>
      <c r="B25" s="98">
        <v>70.831800631689617</v>
      </c>
      <c r="C25" s="99">
        <v>70.692516573191369</v>
      </c>
      <c r="D25" s="94">
        <v>62.975533351049542</v>
      </c>
      <c r="F25" s="32"/>
      <c r="G25" s="13"/>
      <c r="H25" s="59"/>
      <c r="I25" s="59"/>
      <c r="J25" s="59"/>
      <c r="L25" s="26"/>
      <c r="M25" s="26"/>
      <c r="N25" s="26"/>
    </row>
    <row r="26" spans="1:14">
      <c r="A26" s="55">
        <v>43738</v>
      </c>
      <c r="B26" s="98">
        <v>70.801708678334961</v>
      </c>
      <c r="C26" s="99">
        <v>70.944748964487871</v>
      </c>
      <c r="D26" s="94">
        <v>62.001802964324362</v>
      </c>
      <c r="F26" s="32"/>
      <c r="G26" s="13"/>
      <c r="H26" s="59"/>
      <c r="I26" s="59"/>
      <c r="J26" s="59"/>
      <c r="L26" s="26"/>
      <c r="M26" s="26"/>
      <c r="N26" s="26"/>
    </row>
    <row r="27" spans="1:14">
      <c r="A27" s="55">
        <v>43830</v>
      </c>
      <c r="B27" s="98">
        <v>72.2717440386714</v>
      </c>
      <c r="C27" s="99">
        <v>71.401062585981279</v>
      </c>
      <c r="D27" s="94">
        <v>62.570160819945507</v>
      </c>
      <c r="F27" s="32"/>
      <c r="G27" s="13"/>
      <c r="H27" s="59"/>
      <c r="I27" s="59"/>
      <c r="J27" s="59"/>
      <c r="L27" s="26"/>
      <c r="M27" s="26"/>
      <c r="N27" s="26"/>
    </row>
    <row r="28" spans="1:14">
      <c r="A28" s="55">
        <v>43921</v>
      </c>
      <c r="B28" s="98">
        <v>75.82356848525869</v>
      </c>
      <c r="C28" s="99">
        <v>72.432205458488667</v>
      </c>
      <c r="D28" s="94">
        <v>65.676735393589496</v>
      </c>
      <c r="F28" s="32"/>
      <c r="G28" s="13"/>
      <c r="H28" s="59"/>
      <c r="I28" s="59"/>
      <c r="J28" s="59"/>
      <c r="L28" s="26"/>
      <c r="M28" s="26"/>
      <c r="N28" s="26"/>
    </row>
    <row r="29" spans="1:14">
      <c r="A29" s="55">
        <v>44012</v>
      </c>
      <c r="B29" s="98">
        <v>71.94217341013541</v>
      </c>
      <c r="C29" s="99">
        <v>72.709798653100123</v>
      </c>
      <c r="D29" s="94">
        <v>63.84048877296911</v>
      </c>
      <c r="F29" s="32"/>
      <c r="G29" s="13"/>
      <c r="H29" s="59"/>
      <c r="I29" s="59"/>
      <c r="J29" s="59"/>
      <c r="L29" s="26"/>
      <c r="M29" s="26"/>
      <c r="N29" s="26"/>
    </row>
    <row r="30" spans="1:14">
      <c r="A30" s="55">
        <v>44104</v>
      </c>
      <c r="B30" s="98">
        <v>70.375937856324924</v>
      </c>
      <c r="C30" s="99">
        <v>72.603355947597606</v>
      </c>
      <c r="D30" s="94">
        <v>61.842550778252615</v>
      </c>
      <c r="F30" s="32"/>
      <c r="G30" s="13"/>
      <c r="H30" s="59"/>
      <c r="I30" s="59"/>
      <c r="J30" s="59"/>
      <c r="L30" s="26"/>
      <c r="M30" s="26"/>
      <c r="N30" s="26"/>
    </row>
    <row r="31" spans="1:14">
      <c r="A31" s="55">
        <v>44196</v>
      </c>
      <c r="B31" s="98">
        <v>69.959407177964778</v>
      </c>
      <c r="C31" s="99">
        <v>72.025271732420947</v>
      </c>
      <c r="D31" s="94">
        <v>61.453941213354334</v>
      </c>
      <c r="F31" s="32"/>
      <c r="G31" s="13"/>
      <c r="H31" s="59"/>
      <c r="I31" s="59"/>
      <c r="J31" s="59"/>
      <c r="L31" s="26"/>
      <c r="M31" s="26"/>
      <c r="N31" s="26"/>
    </row>
    <row r="32" spans="1:14">
      <c r="A32" s="55">
        <v>44286</v>
      </c>
      <c r="B32" s="98">
        <v>73.446709903620061</v>
      </c>
      <c r="C32" s="99">
        <v>71.431057087011297</v>
      </c>
      <c r="D32" s="94">
        <v>62.499005987751588</v>
      </c>
      <c r="F32" s="32"/>
      <c r="G32" s="13"/>
      <c r="H32" s="59"/>
      <c r="I32" s="59"/>
      <c r="J32" s="59"/>
      <c r="L32" s="26"/>
      <c r="M32" s="26"/>
      <c r="N32" s="26"/>
    </row>
    <row r="33" spans="1:14">
      <c r="A33" s="55">
        <v>44377</v>
      </c>
      <c r="B33" s="98">
        <v>73.483064642710985</v>
      </c>
      <c r="C33" s="99">
        <v>71.816279895155191</v>
      </c>
      <c r="D33" s="94">
        <v>61.780335013306853</v>
      </c>
      <c r="F33" s="32"/>
      <c r="G33" s="13"/>
      <c r="H33" s="59"/>
      <c r="I33" s="59"/>
      <c r="J33" s="59"/>
      <c r="L33" s="26"/>
      <c r="M33" s="26"/>
      <c r="N33" s="26"/>
    </row>
    <row r="34" spans="1:14">
      <c r="A34" s="55">
        <v>44469</v>
      </c>
      <c r="B34" s="98">
        <v>74.573418551914145</v>
      </c>
      <c r="C34" s="99">
        <v>72.865650069052492</v>
      </c>
      <c r="D34" s="94">
        <v>61.097994042318959</v>
      </c>
      <c r="F34" s="32"/>
      <c r="G34" s="13"/>
      <c r="H34" s="59"/>
      <c r="I34" s="59"/>
      <c r="J34" s="59"/>
    </row>
    <row r="35" spans="1:14">
      <c r="A35" s="55">
        <v>44561</v>
      </c>
      <c r="B35" s="98">
        <v>82.686800292448723</v>
      </c>
      <c r="C35" s="99">
        <v>76.047498347673468</v>
      </c>
      <c r="D35" s="94">
        <v>64.362492154305357</v>
      </c>
      <c r="F35" s="32"/>
      <c r="G35" s="13"/>
      <c r="H35" s="59"/>
      <c r="I35" s="59"/>
      <c r="J35" s="59"/>
    </row>
    <row r="36" spans="1:14">
      <c r="A36" s="55">
        <v>44651</v>
      </c>
      <c r="B36" s="98">
        <v>84.329082833205746</v>
      </c>
      <c r="C36" s="99">
        <v>78.768091580069893</v>
      </c>
      <c r="D36" s="94">
        <v>56.032597119441263</v>
      </c>
      <c r="F36" s="32"/>
      <c r="G36" s="13"/>
      <c r="H36" s="59"/>
      <c r="I36" s="59"/>
      <c r="J36" s="59"/>
    </row>
    <row r="37" spans="1:14">
      <c r="A37" s="55">
        <v>44742</v>
      </c>
      <c r="B37" s="98">
        <v>88.655833713024776</v>
      </c>
      <c r="C37" s="99">
        <v>82.561283847648355</v>
      </c>
      <c r="D37" s="94">
        <v>57.18465732255271</v>
      </c>
      <c r="F37" s="32"/>
      <c r="G37" s="13"/>
      <c r="H37" s="59"/>
      <c r="I37" s="59"/>
      <c r="J37" s="59"/>
    </row>
    <row r="38" spans="1:14">
      <c r="A38" s="62">
        <v>44834</v>
      </c>
      <c r="B38" s="98">
        <v>88.302402321290913</v>
      </c>
      <c r="C38" s="99">
        <v>85.993529789992536</v>
      </c>
      <c r="D38" s="94">
        <v>60.20099868962189</v>
      </c>
    </row>
    <row r="39" spans="1:14">
      <c r="A39" s="62">
        <v>44926</v>
      </c>
      <c r="B39" s="98">
        <v>87.029320122759415</v>
      </c>
      <c r="C39" s="99">
        <v>87.079159747570216</v>
      </c>
      <c r="D39" s="94">
        <v>62.106527662889967</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067B-01CD-4DB0-AB03-1377FE72036D}">
  <dimension ref="A1:G51"/>
  <sheetViews>
    <sheetView workbookViewId="0">
      <selection activeCell="C3" sqref="C3"/>
    </sheetView>
  </sheetViews>
  <sheetFormatPr defaultColWidth="9.140625" defaultRowHeight="15"/>
  <cols>
    <col min="1" max="2" width="9.140625" style="60"/>
    <col min="3" max="3" width="21.85546875" style="60" bestFit="1" customWidth="1"/>
    <col min="4" max="4" width="15.42578125" style="60" customWidth="1"/>
    <col min="5" max="5" width="21.85546875" style="60" bestFit="1" customWidth="1"/>
    <col min="6" max="6" width="28.42578125" style="60" bestFit="1" customWidth="1"/>
    <col min="7" max="7" width="21.85546875" style="60" bestFit="1" customWidth="1"/>
    <col min="8" max="16384" width="9.140625" style="60"/>
  </cols>
  <sheetData>
    <row r="1" spans="1:7">
      <c r="A1" s="61" t="s">
        <v>0</v>
      </c>
      <c r="B1" s="60" t="s">
        <v>146</v>
      </c>
    </row>
    <row r="2" spans="1:7">
      <c r="A2" s="61" t="s">
        <v>1</v>
      </c>
      <c r="B2" s="60" t="s">
        <v>13</v>
      </c>
    </row>
    <row r="3" spans="1:7">
      <c r="A3" s="61" t="s">
        <v>2</v>
      </c>
      <c r="B3" s="60" t="s">
        <v>9</v>
      </c>
    </row>
    <row r="4" spans="1:7">
      <c r="A4" s="61" t="s">
        <v>3</v>
      </c>
    </row>
    <row r="5" spans="1:7">
      <c r="G5" s="67"/>
    </row>
    <row r="6" spans="1:7">
      <c r="G6" s="67"/>
    </row>
    <row r="7" spans="1:7">
      <c r="A7" s="63"/>
      <c r="B7" s="64" t="s">
        <v>22</v>
      </c>
      <c r="C7" s="64" t="s">
        <v>80</v>
      </c>
      <c r="D7" s="64" t="s">
        <v>15</v>
      </c>
      <c r="E7" s="64" t="s">
        <v>80</v>
      </c>
      <c r="F7" s="64" t="s">
        <v>44</v>
      </c>
      <c r="G7" s="64" t="s">
        <v>80</v>
      </c>
    </row>
    <row r="8" spans="1:7">
      <c r="A8" s="62">
        <v>42094</v>
      </c>
      <c r="B8" s="66">
        <v>58.086640795859005</v>
      </c>
      <c r="C8" s="66">
        <v>41.66365642785901</v>
      </c>
      <c r="D8" s="66">
        <v>4.4659056543099993</v>
      </c>
      <c r="E8" s="66">
        <v>4.4659056543099993</v>
      </c>
      <c r="F8" s="66">
        <v>36.2243538177893</v>
      </c>
      <c r="G8" s="66">
        <v>36.224353817789307</v>
      </c>
    </row>
    <row r="9" spans="1:7">
      <c r="A9" s="62">
        <v>42185</v>
      </c>
      <c r="B9" s="66">
        <v>60.012899211521805</v>
      </c>
      <c r="C9" s="66">
        <v>42.758112919521807</v>
      </c>
      <c r="D9" s="66">
        <v>4.1552592601200002</v>
      </c>
      <c r="E9" s="66">
        <v>4.1552592601200002</v>
      </c>
      <c r="F9" s="66">
        <v>37.620107658436908</v>
      </c>
      <c r="G9" s="66">
        <v>37.620107658436908</v>
      </c>
    </row>
    <row r="10" spans="1:7">
      <c r="A10" s="62">
        <v>42277</v>
      </c>
      <c r="B10" s="66">
        <v>61.876578958716507</v>
      </c>
      <c r="C10" s="66">
        <v>44.417948367126506</v>
      </c>
      <c r="D10" s="66">
        <v>4.6033843841499005</v>
      </c>
      <c r="E10" s="66">
        <v>4.6033843841499005</v>
      </c>
      <c r="F10" s="66">
        <v>38.747151735793203</v>
      </c>
      <c r="G10" s="66">
        <v>38.747151735793196</v>
      </c>
    </row>
    <row r="11" spans="1:7">
      <c r="A11" s="62">
        <v>42369</v>
      </c>
      <c r="B11" s="66">
        <v>71.631465547150697</v>
      </c>
      <c r="C11" s="66">
        <v>46.779419239886707</v>
      </c>
      <c r="D11" s="66">
        <v>6.3944368482726999</v>
      </c>
      <c r="E11" s="66">
        <v>5.4574880062727003</v>
      </c>
      <c r="F11" s="66">
        <v>64.154270799928895</v>
      </c>
      <c r="G11" s="66">
        <v>40.239173334664905</v>
      </c>
    </row>
    <row r="12" spans="1:7">
      <c r="A12" s="62">
        <v>42460</v>
      </c>
      <c r="B12" s="66">
        <v>74.104420296922697</v>
      </c>
      <c r="C12" s="66">
        <v>47.844766677462701</v>
      </c>
      <c r="D12" s="66">
        <v>7.7012047938540995</v>
      </c>
      <c r="E12" s="66">
        <v>6.6125200607940995</v>
      </c>
      <c r="F12" s="66">
        <v>65.296908664568093</v>
      </c>
      <c r="G12" s="66">
        <v>40.125939778168096</v>
      </c>
    </row>
    <row r="13" spans="1:7">
      <c r="A13" s="62">
        <v>42551</v>
      </c>
      <c r="B13" s="66">
        <v>78.053157014000902</v>
      </c>
      <c r="C13" s="66">
        <v>50.097907661370897</v>
      </c>
      <c r="D13" s="66">
        <v>9.1333286178427997</v>
      </c>
      <c r="E13" s="66">
        <v>7.8824618424977988</v>
      </c>
      <c r="F13" s="66">
        <v>68.307450538702298</v>
      </c>
      <c r="G13" s="66">
        <v>41.603067961417295</v>
      </c>
    </row>
    <row r="14" spans="1:7">
      <c r="A14" s="62">
        <v>42643</v>
      </c>
      <c r="B14" s="66">
        <v>82.257149144097795</v>
      </c>
      <c r="C14" s="66">
        <v>51.836814003088797</v>
      </c>
      <c r="D14" s="66">
        <v>8.8210639669702022</v>
      </c>
      <c r="E14" s="66">
        <v>7.5849069399502005</v>
      </c>
      <c r="F14" s="66">
        <v>72.796576524081487</v>
      </c>
      <c r="G14" s="66">
        <v>43.612398410092489</v>
      </c>
    </row>
    <row r="15" spans="1:7">
      <c r="A15" s="62">
        <v>42735</v>
      </c>
      <c r="B15" s="66">
        <v>87.059606040064011</v>
      </c>
      <c r="C15" s="66">
        <v>55.333342399297003</v>
      </c>
      <c r="D15" s="66">
        <v>10.032738544254599</v>
      </c>
      <c r="E15" s="66">
        <v>8.6822237204165997</v>
      </c>
      <c r="F15" s="66">
        <v>76.344621221325596</v>
      </c>
      <c r="G15" s="66">
        <v>45.968872404396592</v>
      </c>
    </row>
    <row r="16" spans="1:7">
      <c r="A16" s="62">
        <v>42825</v>
      </c>
      <c r="B16" s="66">
        <v>80.84702541903799</v>
      </c>
      <c r="C16" s="66">
        <v>57.10972219415099</v>
      </c>
      <c r="D16" s="66">
        <v>11.0431704236413</v>
      </c>
      <c r="E16" s="66">
        <v>9.3838711228582987</v>
      </c>
      <c r="F16" s="66">
        <v>69.103192358237195</v>
      </c>
      <c r="G16" s="66">
        <v>47.025188434133192</v>
      </c>
    </row>
    <row r="17" spans="1:7">
      <c r="A17" s="62">
        <v>42916</v>
      </c>
      <c r="B17" s="66">
        <v>97.213234238212408</v>
      </c>
      <c r="C17" s="66">
        <v>62.404513546693408</v>
      </c>
      <c r="D17" s="66">
        <v>12.492141344816199</v>
      </c>
      <c r="E17" s="66">
        <v>10.6142987878162</v>
      </c>
      <c r="F17" s="66">
        <v>83.996629828030592</v>
      </c>
      <c r="G17" s="66">
        <v>51.065751693511608</v>
      </c>
    </row>
    <row r="18" spans="1:7">
      <c r="A18" s="62">
        <v>43008</v>
      </c>
      <c r="B18" s="66">
        <v>106.30785621555731</v>
      </c>
      <c r="C18" s="66">
        <v>68.905232830704307</v>
      </c>
      <c r="D18" s="66">
        <v>13.403507593439899</v>
      </c>
      <c r="E18" s="66">
        <v>11.461840366439899</v>
      </c>
      <c r="F18" s="66">
        <v>92.145281360846099</v>
      </c>
      <c r="G18" s="66">
        <v>56.684325202993094</v>
      </c>
    </row>
    <row r="19" spans="1:7">
      <c r="A19" s="62">
        <v>43100</v>
      </c>
      <c r="B19" s="66">
        <v>113.6186131077894</v>
      </c>
      <c r="C19" s="66">
        <v>72.914048178495406</v>
      </c>
      <c r="D19" s="66">
        <v>15.840841943129401</v>
      </c>
      <c r="E19" s="66">
        <v>13.511780222129401</v>
      </c>
      <c r="F19" s="66">
        <v>97.006404251673999</v>
      </c>
      <c r="G19" s="66">
        <v>58.630901043380007</v>
      </c>
    </row>
    <row r="20" spans="1:7">
      <c r="A20" s="62">
        <v>43190</v>
      </c>
      <c r="B20" s="66">
        <v>117.48348843392439</v>
      </c>
      <c r="C20" s="66">
        <v>73.648137052890391</v>
      </c>
      <c r="D20" s="66">
        <v>15.299365291897502</v>
      </c>
      <c r="E20" s="66">
        <v>13.092946298144501</v>
      </c>
      <c r="F20" s="66">
        <v>98.293954415934806</v>
      </c>
      <c r="G20" s="66">
        <v>59.752337133653796</v>
      </c>
    </row>
    <row r="21" spans="1:7">
      <c r="A21" s="62">
        <v>43281</v>
      </c>
      <c r="B21" s="66">
        <v>125.74681250861831</v>
      </c>
      <c r="C21" s="66">
        <v>76.998233971314292</v>
      </c>
      <c r="D21" s="66">
        <v>16.4842056195601</v>
      </c>
      <c r="E21" s="66">
        <v>13.8616180895631</v>
      </c>
      <c r="F21" s="66">
        <v>104.0384710218067</v>
      </c>
      <c r="G21" s="66">
        <v>62.322979825499694</v>
      </c>
    </row>
    <row r="22" spans="1:7">
      <c r="A22" s="62">
        <v>43373</v>
      </c>
      <c r="B22" s="66">
        <v>141.17236265366049</v>
      </c>
      <c r="C22" s="66">
        <v>80.249386485684511</v>
      </c>
      <c r="D22" s="66">
        <v>22.801105923753102</v>
      </c>
      <c r="E22" s="66">
        <v>14.287638358714101</v>
      </c>
      <c r="F22" s="66">
        <v>108.00416712235969</v>
      </c>
      <c r="G22" s="66">
        <v>65.074958955698705</v>
      </c>
    </row>
    <row r="23" spans="1:7">
      <c r="A23" s="62">
        <v>43465</v>
      </c>
      <c r="B23" s="66">
        <v>148.7074105778272</v>
      </c>
      <c r="C23" s="66">
        <v>85.897959729376211</v>
      </c>
      <c r="D23" s="66">
        <v>23.671436349793801</v>
      </c>
      <c r="E23" s="66">
        <v>15.2035653256668</v>
      </c>
      <c r="F23" s="66">
        <v>114.9096259487208</v>
      </c>
      <c r="G23" s="66">
        <v>69.665886981173813</v>
      </c>
    </row>
    <row r="24" spans="1:7">
      <c r="A24" s="62">
        <v>43555</v>
      </c>
      <c r="B24" s="66">
        <v>153.5785631874441</v>
      </c>
      <c r="C24" s="66">
        <v>87.723483368605088</v>
      </c>
      <c r="D24" s="66">
        <v>24.606887238233501</v>
      </c>
      <c r="E24" s="66">
        <v>16.040552622947502</v>
      </c>
      <c r="F24" s="66">
        <v>119.509841049998</v>
      </c>
      <c r="G24" s="66">
        <v>70.468401886758016</v>
      </c>
    </row>
    <row r="25" spans="1:7">
      <c r="A25" s="62">
        <v>43646</v>
      </c>
      <c r="B25" s="66">
        <v>165.11298919930519</v>
      </c>
      <c r="C25" s="66">
        <v>91.279228234879213</v>
      </c>
      <c r="D25" s="66">
        <v>26.2318609664703</v>
      </c>
      <c r="E25" s="66">
        <v>16.171385166097298</v>
      </c>
      <c r="F25" s="66">
        <v>127.1410431472934</v>
      </c>
      <c r="G25" s="66">
        <v>73.755259575651394</v>
      </c>
    </row>
    <row r="26" spans="1:7">
      <c r="A26" s="62">
        <v>43738</v>
      </c>
      <c r="B26" s="66">
        <v>173.21489628311011</v>
      </c>
      <c r="C26" s="66">
        <v>94.860721366241094</v>
      </c>
      <c r="D26" s="66">
        <v>27.3479870212165</v>
      </c>
      <c r="E26" s="66">
        <v>16.4543391769555</v>
      </c>
      <c r="F26" s="66">
        <v>132.0550002344703</v>
      </c>
      <c r="G26" s="66">
        <v>76.735191555103299</v>
      </c>
    </row>
    <row r="27" spans="1:7">
      <c r="A27" s="62">
        <v>43830</v>
      </c>
      <c r="B27" s="66">
        <v>185.08132408471852</v>
      </c>
      <c r="C27" s="66">
        <v>101.19846976789252</v>
      </c>
      <c r="D27" s="66">
        <v>27.974383528193599</v>
      </c>
      <c r="E27" s="66">
        <v>16.687022218818601</v>
      </c>
      <c r="F27" s="66">
        <v>145.1404976403436</v>
      </c>
      <c r="G27" s="66">
        <v>82.684400874398591</v>
      </c>
    </row>
    <row r="28" spans="1:7">
      <c r="A28" s="62">
        <v>43921</v>
      </c>
      <c r="B28" s="66">
        <v>180.6212246660528</v>
      </c>
      <c r="C28" s="66">
        <v>102.76416221199278</v>
      </c>
      <c r="D28" s="66">
        <v>28.243346904402397</v>
      </c>
      <c r="E28" s="66">
        <v>17.542399786468398</v>
      </c>
      <c r="F28" s="66">
        <v>140.2975962641938</v>
      </c>
      <c r="G28" s="66">
        <v>83.294628087341792</v>
      </c>
    </row>
    <row r="29" spans="1:7">
      <c r="A29" s="62">
        <v>44012</v>
      </c>
      <c r="B29" s="66">
        <v>186.34717779492243</v>
      </c>
      <c r="C29" s="66">
        <v>104.79145431771039</v>
      </c>
      <c r="D29" s="66">
        <v>28.0013313792087</v>
      </c>
      <c r="E29" s="66">
        <v>17.749935002443699</v>
      </c>
      <c r="F29" s="66">
        <v>149.4453074715976</v>
      </c>
      <c r="G29" s="66">
        <v>84.913336808790589</v>
      </c>
    </row>
    <row r="30" spans="1:7">
      <c r="A30" s="62">
        <v>44104</v>
      </c>
      <c r="B30" s="66">
        <v>188.064673003015</v>
      </c>
      <c r="C30" s="66">
        <v>106.40280445069</v>
      </c>
      <c r="D30" s="66">
        <v>28.897400366315598</v>
      </c>
      <c r="E30" s="66">
        <v>17.708494285920601</v>
      </c>
      <c r="F30" s="66">
        <v>149.85789575817108</v>
      </c>
      <c r="G30" s="66">
        <v>86.377877083451111</v>
      </c>
    </row>
    <row r="31" spans="1:7">
      <c r="A31" s="62">
        <v>44196</v>
      </c>
      <c r="B31" s="66">
        <v>197.26391075248961</v>
      </c>
      <c r="C31" s="66">
        <v>110.32572396032958</v>
      </c>
      <c r="D31" s="66">
        <v>31.223162256054398</v>
      </c>
      <c r="E31" s="66">
        <v>18.586672944697398</v>
      </c>
      <c r="F31" s="66">
        <v>131.63951122822598</v>
      </c>
      <c r="G31" s="66">
        <v>89.159854813063006</v>
      </c>
    </row>
    <row r="32" spans="1:7">
      <c r="A32" s="62">
        <v>44286</v>
      </c>
      <c r="B32" s="66">
        <v>206.03597280725847</v>
      </c>
      <c r="C32" s="66">
        <v>112.88729258829848</v>
      </c>
      <c r="D32" s="66">
        <v>32.298726252026597</v>
      </c>
      <c r="E32" s="66">
        <v>18.905747181263603</v>
      </c>
      <c r="F32" s="66">
        <v>144.7058334896229</v>
      </c>
      <c r="G32" s="66">
        <v>91.172880755465897</v>
      </c>
    </row>
    <row r="33" spans="1:7">
      <c r="A33" s="62">
        <v>44377</v>
      </c>
      <c r="B33" s="66">
        <v>218.51254275581528</v>
      </c>
      <c r="C33" s="66">
        <v>121.84651002092087</v>
      </c>
      <c r="D33" s="66">
        <v>33.745690142342802</v>
      </c>
      <c r="E33" s="66">
        <v>19.391023935089297</v>
      </c>
      <c r="F33" s="66">
        <v>173.81908042966219</v>
      </c>
      <c r="G33" s="66">
        <v>99.399528075021294</v>
      </c>
    </row>
    <row r="34" spans="1:7">
      <c r="A34" s="62">
        <v>44469</v>
      </c>
      <c r="B34" s="66">
        <v>225.753865980553</v>
      </c>
      <c r="C34" s="66">
        <v>125.10873447834788</v>
      </c>
      <c r="D34" s="66">
        <v>35.747661064585095</v>
      </c>
      <c r="E34" s="66">
        <v>20.670948398396803</v>
      </c>
      <c r="F34" s="66">
        <v>178.43458872600741</v>
      </c>
      <c r="G34" s="66">
        <v>101.1498162989906</v>
      </c>
    </row>
    <row r="35" spans="1:7">
      <c r="A35" s="62">
        <v>44561</v>
      </c>
      <c r="B35" s="66">
        <v>277.20949919446025</v>
      </c>
      <c r="C35" s="66">
        <v>130.858458239855</v>
      </c>
      <c r="D35" s="66">
        <v>37.450233912116907</v>
      </c>
      <c r="E35" s="66">
        <v>21.0693086058352</v>
      </c>
      <c r="F35" s="66">
        <v>227.27469907744839</v>
      </c>
      <c r="G35" s="66">
        <v>106.16378511558482</v>
      </c>
    </row>
    <row r="36" spans="1:7">
      <c r="A36" s="62">
        <v>44651</v>
      </c>
      <c r="B36" s="66">
        <v>285.70837139743043</v>
      </c>
      <c r="C36" s="66">
        <v>132.2222474591876</v>
      </c>
      <c r="D36" s="66">
        <v>39.230933388607298</v>
      </c>
      <c r="E36" s="66">
        <v>21.8771539811856</v>
      </c>
      <c r="F36" s="66">
        <v>232.21711291808441</v>
      </c>
      <c r="G36" s="66">
        <v>105.59487599663329</v>
      </c>
    </row>
    <row r="37" spans="1:7">
      <c r="A37" s="62">
        <v>44742</v>
      </c>
      <c r="B37" s="66">
        <v>301.7343695773925</v>
      </c>
      <c r="C37" s="66">
        <v>136.68033739429052</v>
      </c>
      <c r="D37" s="66">
        <v>43.219421638034305</v>
      </c>
      <c r="E37" s="66">
        <v>24.2397268714974</v>
      </c>
      <c r="F37" s="66">
        <v>243.2090221822699</v>
      </c>
      <c r="G37" s="66">
        <v>107.28912706566479</v>
      </c>
    </row>
    <row r="38" spans="1:7">
      <c r="A38" s="62">
        <v>44834</v>
      </c>
      <c r="B38" s="99">
        <v>287.52914505900975</v>
      </c>
      <c r="C38" s="110">
        <v>138.35592475116559</v>
      </c>
      <c r="D38" s="99">
        <v>29.229033585725301</v>
      </c>
      <c r="E38" s="110">
        <v>24.411313149240797</v>
      </c>
      <c r="F38" s="99">
        <v>247.52868095041435</v>
      </c>
      <c r="G38" s="110">
        <v>108.35546681690471</v>
      </c>
    </row>
    <row r="39" spans="1:7">
      <c r="A39" s="62">
        <v>44926</v>
      </c>
      <c r="B39" s="99">
        <v>302.43952304274609</v>
      </c>
      <c r="C39" s="110">
        <v>142.62353072844604</v>
      </c>
      <c r="D39" s="99">
        <v>30.839364408403299</v>
      </c>
      <c r="E39" s="110">
        <v>24.646942023433297</v>
      </c>
      <c r="F39" s="99">
        <v>260.83043699762959</v>
      </c>
      <c r="G39" s="110">
        <v>112.13966693007958</v>
      </c>
    </row>
    <row r="42" spans="1:7">
      <c r="B42" s="128"/>
      <c r="C42" s="128"/>
      <c r="D42" s="128"/>
      <c r="E42" s="128"/>
      <c r="F42" s="128"/>
      <c r="G42" s="128"/>
    </row>
    <row r="48" spans="1:7">
      <c r="F48" s="121"/>
    </row>
    <row r="49" spans="6:6">
      <c r="F49" s="121"/>
    </row>
    <row r="50" spans="6:6">
      <c r="F50" s="121"/>
    </row>
    <row r="51" spans="6:6">
      <c r="F51" s="121"/>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1"/>
  <sheetViews>
    <sheetView workbookViewId="0">
      <selection activeCell="B5" sqref="B5"/>
    </sheetView>
  </sheetViews>
  <sheetFormatPr defaultRowHeight="15"/>
  <cols>
    <col min="1" max="1" width="10" customWidth="1"/>
    <col min="2" max="2" width="20.5703125" customWidth="1"/>
    <col min="3" max="4" width="20.28515625" customWidth="1"/>
    <col min="7" max="7" width="11.85546875" bestFit="1" customWidth="1"/>
  </cols>
  <sheetData>
    <row r="1" spans="1:8">
      <c r="A1" s="1" t="s">
        <v>0</v>
      </c>
      <c r="B1" t="s">
        <v>147</v>
      </c>
    </row>
    <row r="2" spans="1:8">
      <c r="A2" s="1" t="s">
        <v>1</v>
      </c>
      <c r="B2" t="s">
        <v>4</v>
      </c>
    </row>
    <row r="3" spans="1:8">
      <c r="A3" s="1" t="s">
        <v>2</v>
      </c>
      <c r="B3" t="s">
        <v>9</v>
      </c>
    </row>
    <row r="4" spans="1:8">
      <c r="A4" s="1" t="s">
        <v>3</v>
      </c>
      <c r="B4" t="s">
        <v>134</v>
      </c>
    </row>
    <row r="6" spans="1:8">
      <c r="D6" s="60"/>
      <c r="E6" s="60"/>
      <c r="F6" s="60"/>
      <c r="G6" s="60"/>
    </row>
    <row r="7" spans="1:8">
      <c r="A7" s="3"/>
      <c r="B7" s="5" t="s">
        <v>18</v>
      </c>
      <c r="C7" s="5" t="s">
        <v>19</v>
      </c>
      <c r="D7" s="60"/>
      <c r="E7" s="60"/>
      <c r="F7" s="60"/>
      <c r="G7" s="60"/>
    </row>
    <row r="8" spans="1:8">
      <c r="A8" s="2">
        <v>42094</v>
      </c>
      <c r="B8" s="9">
        <v>7.0476479298687238</v>
      </c>
      <c r="C8" s="9">
        <v>9.6774762004963453</v>
      </c>
      <c r="D8" s="60"/>
      <c r="E8" s="60"/>
      <c r="F8" s="60"/>
      <c r="G8" s="60"/>
      <c r="H8" s="38"/>
    </row>
    <row r="9" spans="1:8">
      <c r="A9" s="2">
        <v>42185</v>
      </c>
      <c r="B9" s="9">
        <v>7.1955424484196824</v>
      </c>
      <c r="C9" s="9">
        <v>9.7908635671862552</v>
      </c>
      <c r="D9" s="60"/>
      <c r="E9" s="60"/>
      <c r="F9" s="60"/>
      <c r="G9" s="60"/>
      <c r="H9" s="38"/>
    </row>
    <row r="10" spans="1:8">
      <c r="A10" s="2">
        <v>42277</v>
      </c>
      <c r="B10" s="9">
        <v>7.6166451425369708</v>
      </c>
      <c r="C10" s="9">
        <v>9.26825087795903</v>
      </c>
      <c r="D10" s="30"/>
      <c r="E10" s="60"/>
      <c r="F10" s="60"/>
      <c r="G10" s="38"/>
      <c r="H10" s="38"/>
    </row>
    <row r="11" spans="1:8">
      <c r="A11" s="2">
        <v>42369</v>
      </c>
      <c r="B11" s="9">
        <v>7.7834311201751643</v>
      </c>
      <c r="C11" s="9">
        <v>8.929400693568299</v>
      </c>
      <c r="D11" s="30"/>
      <c r="E11" s="60"/>
      <c r="F11" s="60"/>
      <c r="G11" s="38"/>
      <c r="H11" s="38"/>
    </row>
    <row r="12" spans="1:8">
      <c r="A12" s="2">
        <v>42460</v>
      </c>
      <c r="B12" s="9">
        <v>7.4127597077661473</v>
      </c>
      <c r="C12" s="9">
        <v>9.1304907751247288</v>
      </c>
      <c r="D12" s="30"/>
      <c r="E12" s="60"/>
      <c r="F12" s="60"/>
      <c r="G12" s="38"/>
      <c r="H12" s="38"/>
    </row>
    <row r="13" spans="1:8">
      <c r="A13" s="2">
        <v>42551</v>
      </c>
      <c r="B13" s="9">
        <v>7.4471124216564055</v>
      </c>
      <c r="C13" s="9">
        <v>9.0814084561011637</v>
      </c>
      <c r="D13" s="30"/>
      <c r="E13" s="60"/>
      <c r="F13" s="60"/>
      <c r="G13" s="38"/>
      <c r="H13" s="38"/>
    </row>
    <row r="14" spans="1:8">
      <c r="A14" s="2">
        <v>42643</v>
      </c>
      <c r="B14" s="9">
        <v>7.392987866558502</v>
      </c>
      <c r="C14" s="9">
        <v>9.24423367443781</v>
      </c>
      <c r="D14" s="30"/>
      <c r="E14" s="60"/>
      <c r="F14" s="60"/>
      <c r="G14" s="38"/>
      <c r="H14" s="38"/>
    </row>
    <row r="15" spans="1:8">
      <c r="A15" s="2">
        <v>42735</v>
      </c>
      <c r="B15" s="9">
        <v>7.4113875406116874</v>
      </c>
      <c r="C15" s="9">
        <v>8.3897362386487409</v>
      </c>
      <c r="D15" s="30"/>
      <c r="E15" s="60"/>
      <c r="F15" s="60"/>
      <c r="G15" s="38"/>
      <c r="H15" s="38"/>
    </row>
    <row r="16" spans="1:8">
      <c r="A16" s="2">
        <v>42825</v>
      </c>
      <c r="B16" s="65">
        <v>7.205462567150299</v>
      </c>
      <c r="C16" s="9">
        <v>8.4406201737944677</v>
      </c>
      <c r="D16" s="30"/>
      <c r="E16" s="60"/>
      <c r="F16" s="60"/>
      <c r="G16" s="38"/>
      <c r="H16" s="38"/>
    </row>
    <row r="17" spans="1:12">
      <c r="A17" s="2">
        <v>42916</v>
      </c>
      <c r="B17" s="65">
        <v>7.2392856150932303</v>
      </c>
      <c r="C17" s="9">
        <v>9.464110970404553</v>
      </c>
      <c r="D17" s="30"/>
      <c r="E17" s="60"/>
      <c r="F17" s="60"/>
      <c r="G17" s="38"/>
      <c r="H17" s="38"/>
      <c r="I17" s="29"/>
    </row>
    <row r="18" spans="1:12">
      <c r="A18" s="2">
        <v>43008</v>
      </c>
      <c r="B18" s="65">
        <v>7.1710014413716188</v>
      </c>
      <c r="C18" s="9">
        <v>10.11619182215931</v>
      </c>
      <c r="D18" s="30"/>
      <c r="E18" s="60"/>
      <c r="F18" s="60"/>
      <c r="G18" s="38"/>
      <c r="H18" s="38"/>
    </row>
    <row r="19" spans="1:12">
      <c r="A19" s="2">
        <v>43100</v>
      </c>
      <c r="B19" s="65">
        <v>7.2593518754958648</v>
      </c>
      <c r="C19" s="9">
        <v>9.8559345591907395</v>
      </c>
      <c r="D19" s="30"/>
      <c r="E19" s="60"/>
      <c r="F19" s="60"/>
      <c r="G19" s="38"/>
      <c r="H19" s="38"/>
      <c r="I19" s="29"/>
    </row>
    <row r="20" spans="1:12">
      <c r="A20" s="2">
        <v>43190</v>
      </c>
      <c r="B20" s="65">
        <v>6.9223726109202506</v>
      </c>
      <c r="C20" s="9">
        <v>10.60094580084874</v>
      </c>
      <c r="D20" s="30"/>
      <c r="E20" s="60"/>
      <c r="F20" s="60"/>
      <c r="G20" s="38"/>
      <c r="H20" s="38"/>
    </row>
    <row r="21" spans="1:12">
      <c r="A21" s="2">
        <v>43281</v>
      </c>
      <c r="B21" s="65">
        <v>7.1226366596882658</v>
      </c>
      <c r="C21" s="9">
        <v>11.372292468162239</v>
      </c>
      <c r="D21" s="30"/>
      <c r="E21" s="60"/>
      <c r="F21" s="60"/>
      <c r="G21" s="38"/>
      <c r="H21" s="38"/>
    </row>
    <row r="22" spans="1:12">
      <c r="A22" s="2">
        <v>43373</v>
      </c>
      <c r="B22" s="65">
        <v>6.6710223030951283</v>
      </c>
      <c r="C22" s="9">
        <v>10.280393725382929</v>
      </c>
      <c r="D22" s="30"/>
      <c r="E22" s="60"/>
      <c r="F22" s="60"/>
      <c r="G22" s="38"/>
      <c r="H22" s="38"/>
    </row>
    <row r="23" spans="1:12">
      <c r="A23" s="2">
        <v>43465</v>
      </c>
      <c r="B23" s="65">
        <v>6.7220125461695011</v>
      </c>
      <c r="C23" s="9">
        <v>10.646322506541768</v>
      </c>
      <c r="D23" s="30"/>
      <c r="E23" s="60"/>
      <c r="F23" s="60"/>
      <c r="G23" s="38"/>
      <c r="H23" s="38"/>
    </row>
    <row r="24" spans="1:12">
      <c r="A24" s="2">
        <v>43555</v>
      </c>
      <c r="B24" s="65">
        <v>6.7925133849919881</v>
      </c>
      <c r="C24" s="9">
        <v>9.4768526275127698</v>
      </c>
      <c r="D24" s="30"/>
      <c r="E24" s="60"/>
      <c r="F24" s="60"/>
      <c r="G24" s="38"/>
      <c r="H24" s="38"/>
    </row>
    <row r="25" spans="1:12">
      <c r="A25" s="2">
        <v>43646</v>
      </c>
      <c r="B25" s="65">
        <v>6.7959129276690806</v>
      </c>
      <c r="C25" s="28">
        <v>10.579176330768336</v>
      </c>
      <c r="D25" s="30"/>
      <c r="E25" s="60"/>
      <c r="F25" s="60"/>
      <c r="G25" s="38"/>
      <c r="H25" s="38"/>
    </row>
    <row r="26" spans="1:12">
      <c r="A26" s="2">
        <v>43738</v>
      </c>
      <c r="B26" s="65">
        <v>6.6938645345564058</v>
      </c>
      <c r="C26" s="65">
        <v>10.48123147869145</v>
      </c>
      <c r="D26" s="30"/>
      <c r="E26" s="60"/>
      <c r="F26" s="60"/>
      <c r="G26" s="38"/>
      <c r="H26" s="38"/>
    </row>
    <row r="27" spans="1:12">
      <c r="A27" s="2">
        <v>43830</v>
      </c>
      <c r="B27" s="65">
        <v>6.6528907179372254</v>
      </c>
      <c r="C27" s="65">
        <v>10.155552788932786</v>
      </c>
      <c r="D27" s="30"/>
      <c r="E27" s="60"/>
      <c r="F27" s="60"/>
      <c r="G27" s="38"/>
      <c r="H27" s="38"/>
    </row>
    <row r="28" spans="1:12">
      <c r="A28" s="2">
        <v>43921</v>
      </c>
      <c r="B28" s="65">
        <v>6.1381835628853922</v>
      </c>
      <c r="C28" s="65">
        <v>11.188017210015094</v>
      </c>
      <c r="D28" s="30"/>
      <c r="E28" s="60"/>
      <c r="F28" s="60"/>
      <c r="G28" s="38"/>
      <c r="H28" s="38"/>
    </row>
    <row r="29" spans="1:12">
      <c r="A29" s="2">
        <v>44012</v>
      </c>
      <c r="B29" s="65">
        <v>6.123235340575282</v>
      </c>
      <c r="C29" s="65">
        <v>10.902016725096193</v>
      </c>
      <c r="D29" s="30"/>
      <c r="E29" s="60"/>
      <c r="F29" s="60"/>
      <c r="G29" s="38"/>
      <c r="H29" s="38"/>
    </row>
    <row r="30" spans="1:12">
      <c r="A30" s="2">
        <v>44104</v>
      </c>
      <c r="B30" s="65">
        <v>5.8721710614512102</v>
      </c>
      <c r="C30" s="65">
        <v>10.66430293094125</v>
      </c>
      <c r="D30" s="30"/>
      <c r="E30" s="60"/>
      <c r="F30" s="60"/>
      <c r="G30" s="38"/>
      <c r="H30" s="38"/>
      <c r="K30" s="30"/>
      <c r="L30" s="30"/>
    </row>
    <row r="31" spans="1:12">
      <c r="A31" s="2">
        <v>44196</v>
      </c>
      <c r="B31" s="65">
        <v>5.9137403027091793</v>
      </c>
      <c r="C31" s="65">
        <v>9.9927864770945014</v>
      </c>
      <c r="D31" s="30"/>
      <c r="E31" s="60"/>
      <c r="F31" s="60"/>
      <c r="G31" s="38"/>
      <c r="H31" s="38"/>
    </row>
    <row r="32" spans="1:12">
      <c r="A32" s="2">
        <v>44286</v>
      </c>
      <c r="B32" s="65">
        <v>5.4798319080626161</v>
      </c>
      <c r="C32" s="65">
        <v>9.7367973773239935</v>
      </c>
      <c r="D32" s="30"/>
      <c r="E32" s="60"/>
      <c r="F32" s="60"/>
      <c r="G32" s="38"/>
      <c r="H32" s="38"/>
      <c r="J32" s="30"/>
    </row>
    <row r="33" spans="1:10">
      <c r="A33" s="2">
        <v>44377</v>
      </c>
      <c r="B33" s="65">
        <v>5.5857787403871342</v>
      </c>
      <c r="C33" s="65">
        <v>10.056858095603507</v>
      </c>
      <c r="D33" s="30"/>
      <c r="E33" s="60"/>
      <c r="F33" s="60"/>
      <c r="G33" s="38"/>
      <c r="H33" s="38"/>
      <c r="J33" s="30"/>
    </row>
    <row r="34" spans="1:10">
      <c r="A34" s="2">
        <v>44469</v>
      </c>
      <c r="B34" s="65">
        <v>5.5787731299586563</v>
      </c>
      <c r="C34" s="65">
        <v>9.9146889924038923</v>
      </c>
      <c r="D34" s="30"/>
      <c r="E34" s="60"/>
      <c r="F34" s="60"/>
      <c r="G34" s="38"/>
      <c r="H34" s="38"/>
      <c r="J34" s="30"/>
    </row>
    <row r="35" spans="1:10">
      <c r="A35" s="2">
        <v>44561</v>
      </c>
      <c r="B35" s="65">
        <v>5.266492366702427</v>
      </c>
      <c r="C35" s="65">
        <v>10.602447368063544</v>
      </c>
      <c r="D35" s="30"/>
      <c r="E35" s="60"/>
      <c r="F35" s="60"/>
      <c r="G35" s="38"/>
      <c r="H35" s="38"/>
    </row>
    <row r="36" spans="1:10">
      <c r="A36" s="2">
        <v>44651</v>
      </c>
      <c r="B36" s="65">
        <v>5.4640671350161281</v>
      </c>
      <c r="C36" s="65">
        <v>10.656090334279348</v>
      </c>
      <c r="D36" s="30"/>
      <c r="E36" s="60"/>
      <c r="F36" s="60"/>
      <c r="G36" s="38"/>
      <c r="H36" s="38"/>
    </row>
    <row r="37" spans="1:10">
      <c r="A37" s="2">
        <v>44742</v>
      </c>
      <c r="B37" s="65">
        <v>5.4456791895038741</v>
      </c>
      <c r="C37" s="65">
        <v>9.9812341871555148</v>
      </c>
      <c r="D37" s="30"/>
      <c r="E37" s="60"/>
      <c r="F37" s="60"/>
      <c r="H37" s="38"/>
    </row>
    <row r="38" spans="1:10">
      <c r="A38" s="62">
        <v>44834</v>
      </c>
      <c r="B38" s="97">
        <v>5.3926932973676411</v>
      </c>
      <c r="C38" s="97">
        <v>8.8939868814256098</v>
      </c>
      <c r="E38" s="60"/>
      <c r="F38" s="60"/>
    </row>
    <row r="39" spans="1:10">
      <c r="A39" s="62">
        <v>44926</v>
      </c>
      <c r="B39" s="97">
        <v>5.4611074252152694</v>
      </c>
      <c r="C39" s="97">
        <v>8.2418393006357498</v>
      </c>
      <c r="E39" s="60"/>
      <c r="F39" s="60"/>
    </row>
    <row r="40" spans="1:10">
      <c r="A40" s="62"/>
    </row>
    <row r="41" spans="1:10">
      <c r="A41" s="6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72"/>
  <sheetViews>
    <sheetView workbookViewId="0">
      <selection activeCell="C5" sqref="C5"/>
    </sheetView>
  </sheetViews>
  <sheetFormatPr defaultRowHeight="15"/>
  <cols>
    <col min="1" max="1" width="10" customWidth="1"/>
    <col min="2" max="2" width="20.5703125" customWidth="1"/>
    <col min="3" max="4" width="20.28515625" customWidth="1"/>
    <col min="6" max="6" width="10.42578125" bestFit="1" customWidth="1"/>
    <col min="7" max="7" width="18.7109375" bestFit="1" customWidth="1"/>
  </cols>
  <sheetData>
    <row r="1" spans="1:7">
      <c r="A1" s="1" t="s">
        <v>0</v>
      </c>
      <c r="B1" t="s">
        <v>148</v>
      </c>
    </row>
    <row r="2" spans="1:7">
      <c r="A2" s="1" t="s">
        <v>1</v>
      </c>
      <c r="B2" t="s">
        <v>20</v>
      </c>
    </row>
    <row r="3" spans="1:7">
      <c r="A3" s="1" t="s">
        <v>2</v>
      </c>
      <c r="B3" t="s">
        <v>68</v>
      </c>
    </row>
    <row r="4" spans="1:7">
      <c r="A4" s="1" t="s">
        <v>3</v>
      </c>
      <c r="B4" s="26"/>
    </row>
    <row r="5" spans="1:7">
      <c r="G5" s="21"/>
    </row>
    <row r="6" spans="1:7">
      <c r="D6" s="10"/>
      <c r="E6" s="10"/>
      <c r="G6" s="21"/>
    </row>
    <row r="7" spans="1:7">
      <c r="A7" s="3"/>
      <c r="B7" s="5" t="s">
        <v>23</v>
      </c>
      <c r="C7" s="11"/>
      <c r="D7" s="11"/>
      <c r="E7" s="11"/>
      <c r="F7" s="22"/>
      <c r="G7" s="23"/>
    </row>
    <row r="8" spans="1:7">
      <c r="A8" s="2">
        <v>42094</v>
      </c>
      <c r="B8" s="9">
        <v>100</v>
      </c>
      <c r="C8" s="27"/>
      <c r="F8" s="22"/>
      <c r="G8" s="23"/>
    </row>
    <row r="9" spans="1:7">
      <c r="A9" s="2">
        <v>42185</v>
      </c>
      <c r="B9" s="9">
        <v>99.845317269351014</v>
      </c>
      <c r="C9" s="27"/>
      <c r="F9" s="22"/>
      <c r="G9" s="23"/>
    </row>
    <row r="10" spans="1:7">
      <c r="A10" s="2">
        <v>42277</v>
      </c>
      <c r="B10" s="9">
        <v>94.741931778680467</v>
      </c>
      <c r="C10" s="27"/>
      <c r="F10" s="22"/>
      <c r="G10" s="23"/>
    </row>
    <row r="11" spans="1:7">
      <c r="A11" s="2">
        <v>42369</v>
      </c>
      <c r="B11" s="9">
        <v>101.2586587767027</v>
      </c>
      <c r="C11" s="27"/>
      <c r="F11" s="22"/>
      <c r="G11" s="23"/>
    </row>
    <row r="12" spans="1:7">
      <c r="A12" s="2">
        <v>42460</v>
      </c>
      <c r="B12" s="9">
        <v>89.837225254330889</v>
      </c>
      <c r="C12" s="27"/>
      <c r="F12" s="22"/>
      <c r="G12" s="23"/>
    </row>
    <row r="13" spans="1:7">
      <c r="A13" s="2">
        <v>42551</v>
      </c>
      <c r="B13" s="9">
        <v>93.047614073449395</v>
      </c>
      <c r="C13" s="27"/>
      <c r="F13" s="22"/>
      <c r="G13" s="23"/>
    </row>
    <row r="14" spans="1:7">
      <c r="A14" s="2">
        <v>42643</v>
      </c>
      <c r="B14" s="9">
        <v>87.098463710626731</v>
      </c>
      <c r="C14" s="27"/>
      <c r="F14" s="22"/>
      <c r="G14" s="23"/>
    </row>
    <row r="15" spans="1:7">
      <c r="A15" s="2">
        <v>42735</v>
      </c>
      <c r="B15" s="9">
        <v>95.62201472920556</v>
      </c>
      <c r="C15" s="27"/>
      <c r="F15" s="22"/>
      <c r="G15" s="23"/>
    </row>
    <row r="16" spans="1:7">
      <c r="A16" s="2">
        <v>42825</v>
      </c>
      <c r="B16" s="9">
        <v>102.93601529181988</v>
      </c>
      <c r="C16" s="27"/>
      <c r="F16" s="22"/>
      <c r="G16" s="23"/>
    </row>
    <row r="17" spans="1:8">
      <c r="A17" s="2">
        <v>42916</v>
      </c>
      <c r="B17" s="9">
        <v>110.33713954302802</v>
      </c>
      <c r="C17" s="27"/>
      <c r="F17" s="22"/>
      <c r="G17" s="23"/>
    </row>
    <row r="18" spans="1:8">
      <c r="A18" s="2">
        <v>43008</v>
      </c>
      <c r="B18" s="9">
        <v>100.8112573189517</v>
      </c>
      <c r="C18" s="27"/>
      <c r="F18" s="22"/>
      <c r="G18" s="23"/>
    </row>
    <row r="19" spans="1:8">
      <c r="A19" s="2">
        <v>43100</v>
      </c>
      <c r="B19" s="9">
        <v>109.49113998114926</v>
      </c>
      <c r="C19" s="27"/>
      <c r="F19" s="22"/>
      <c r="G19" s="23"/>
    </row>
    <row r="20" spans="1:8">
      <c r="A20" s="2">
        <v>43190</v>
      </c>
      <c r="B20" s="9">
        <v>122.8779296477327</v>
      </c>
      <c r="C20" s="27"/>
      <c r="F20" s="22"/>
      <c r="G20" s="23"/>
    </row>
    <row r="21" spans="1:8">
      <c r="A21" s="2">
        <v>43281</v>
      </c>
      <c r="B21" s="9">
        <v>120.60973281424998</v>
      </c>
      <c r="C21" s="27"/>
      <c r="F21" s="22"/>
      <c r="G21" s="23"/>
    </row>
    <row r="22" spans="1:8">
      <c r="A22" s="2">
        <v>43373</v>
      </c>
      <c r="B22" s="9">
        <v>112.00397219245504</v>
      </c>
      <c r="C22" s="27"/>
      <c r="F22" s="22"/>
      <c r="G22" s="23"/>
    </row>
    <row r="23" spans="1:8">
      <c r="A23" s="2">
        <v>43465</v>
      </c>
      <c r="B23" s="9">
        <v>111.00753359384474</v>
      </c>
      <c r="C23" s="27"/>
      <c r="F23" s="22"/>
      <c r="G23" s="23"/>
    </row>
    <row r="24" spans="1:8">
      <c r="A24" s="2">
        <v>43555</v>
      </c>
      <c r="B24" s="9">
        <v>115.12846921058997</v>
      </c>
      <c r="C24" s="27"/>
      <c r="F24" s="22"/>
      <c r="G24" s="23"/>
    </row>
    <row r="25" spans="1:8">
      <c r="A25" s="2">
        <v>43646</v>
      </c>
      <c r="B25" s="9">
        <v>125.69495474791674</v>
      </c>
      <c r="C25" s="27"/>
      <c r="F25" s="22"/>
      <c r="G25" s="23"/>
    </row>
    <row r="26" spans="1:8">
      <c r="A26" s="2">
        <v>43738</v>
      </c>
      <c r="B26" s="9">
        <v>118.41702440879673</v>
      </c>
      <c r="C26" s="27"/>
      <c r="F26" s="22"/>
      <c r="G26" s="23"/>
    </row>
    <row r="27" spans="1:8">
      <c r="A27" s="2">
        <v>43830</v>
      </c>
      <c r="B27" s="9">
        <v>120.29658580892367</v>
      </c>
      <c r="C27" s="27"/>
      <c r="F27" s="22"/>
      <c r="G27" s="23"/>
    </row>
    <row r="28" spans="1:8">
      <c r="A28" s="2">
        <v>43921</v>
      </c>
      <c r="B28" s="9">
        <v>163.17746107027901</v>
      </c>
      <c r="C28" s="27"/>
      <c r="F28" s="22"/>
      <c r="G28" s="23"/>
      <c r="H28" s="23"/>
    </row>
    <row r="29" spans="1:8">
      <c r="A29" s="2">
        <v>44012</v>
      </c>
      <c r="B29" s="9">
        <v>168.07558959493599</v>
      </c>
      <c r="C29" s="27"/>
      <c r="F29" s="22"/>
      <c r="G29" s="23"/>
    </row>
    <row r="30" spans="1:8">
      <c r="A30" s="2">
        <v>44104</v>
      </c>
      <c r="B30" s="27">
        <v>177.95828128075499</v>
      </c>
      <c r="C30" s="27"/>
      <c r="F30" s="22"/>
      <c r="G30" s="23"/>
    </row>
    <row r="31" spans="1:8">
      <c r="A31" s="2">
        <v>44196</v>
      </c>
      <c r="B31" s="27">
        <v>201.394203838782</v>
      </c>
      <c r="C31" s="27"/>
      <c r="F31" s="22"/>
      <c r="G31" s="23"/>
    </row>
    <row r="32" spans="1:8">
      <c r="A32" s="2">
        <v>44286</v>
      </c>
      <c r="B32" s="28">
        <v>332.50092577822414</v>
      </c>
      <c r="C32" s="28"/>
      <c r="F32" s="22"/>
      <c r="G32" s="23"/>
    </row>
    <row r="33" spans="1:24">
      <c r="A33" s="2">
        <v>44377</v>
      </c>
      <c r="B33" s="28">
        <v>317.18242421306934</v>
      </c>
      <c r="C33" s="28"/>
      <c r="F33" s="22"/>
      <c r="G33" s="23"/>
    </row>
    <row r="34" spans="1:24">
      <c r="A34" s="2">
        <v>44469</v>
      </c>
      <c r="B34" s="28">
        <v>290.8</v>
      </c>
      <c r="C34" s="28"/>
      <c r="F34" s="22"/>
      <c r="G34" s="23"/>
    </row>
    <row r="35" spans="1:24">
      <c r="A35" s="2">
        <v>44561</v>
      </c>
      <c r="B35" s="28">
        <v>291.10000000000002</v>
      </c>
      <c r="C35" s="28"/>
      <c r="F35" s="22"/>
      <c r="G35" s="23"/>
    </row>
    <row r="36" spans="1:24">
      <c r="A36" s="2">
        <v>44651</v>
      </c>
      <c r="B36" s="28">
        <v>239</v>
      </c>
      <c r="C36" s="28"/>
      <c r="F36" s="22"/>
      <c r="G36" s="23"/>
    </row>
    <row r="37" spans="1:24">
      <c r="A37" s="2">
        <v>44742</v>
      </c>
      <c r="B37" s="28">
        <v>216</v>
      </c>
      <c r="C37" s="28"/>
      <c r="F37" s="22"/>
      <c r="G37" s="23"/>
    </row>
    <row r="38" spans="1:24">
      <c r="A38" s="62">
        <v>44834</v>
      </c>
      <c r="B38" s="100">
        <v>203</v>
      </c>
      <c r="F38" s="22"/>
      <c r="G38" s="23"/>
    </row>
    <row r="39" spans="1:24">
      <c r="A39" s="62">
        <v>44926</v>
      </c>
      <c r="B39" s="100">
        <v>212</v>
      </c>
      <c r="F39" s="22"/>
      <c r="G39" s="23"/>
    </row>
    <row r="40" spans="1:24">
      <c r="C40" s="13"/>
      <c r="D40" s="13"/>
      <c r="E40" s="13"/>
      <c r="F40" s="22"/>
      <c r="G40" s="23"/>
      <c r="H40" s="13"/>
      <c r="I40" s="13"/>
      <c r="J40" s="13"/>
      <c r="K40" s="13"/>
      <c r="L40" s="13"/>
      <c r="M40" s="13"/>
      <c r="N40" s="13"/>
      <c r="O40" s="13"/>
      <c r="P40" s="13"/>
      <c r="Q40" s="13"/>
      <c r="R40" s="13"/>
      <c r="S40" s="13"/>
      <c r="T40" s="13"/>
      <c r="U40" s="13"/>
      <c r="V40" s="13"/>
      <c r="W40" s="13"/>
      <c r="X40" s="13"/>
    </row>
    <row r="41" spans="1:24">
      <c r="F41" s="22"/>
      <c r="G41" s="23"/>
    </row>
    <row r="42" spans="1:24">
      <c r="F42" s="22"/>
      <c r="G42" s="23"/>
    </row>
    <row r="43" spans="1:24">
      <c r="F43" s="22"/>
      <c r="G43" s="23"/>
    </row>
    <row r="44" spans="1:24">
      <c r="F44" s="22"/>
      <c r="G44" s="23"/>
    </row>
    <row r="45" spans="1:24">
      <c r="F45" s="22"/>
      <c r="G45" s="23"/>
    </row>
    <row r="46" spans="1:24">
      <c r="F46" s="22"/>
      <c r="G46" s="23"/>
    </row>
    <row r="47" spans="1:24">
      <c r="F47" s="22"/>
      <c r="G47" s="23"/>
    </row>
    <row r="48" spans="1:24">
      <c r="F48" s="22"/>
      <c r="G48" s="23"/>
    </row>
    <row r="49" spans="6:7">
      <c r="F49" s="22"/>
      <c r="G49" s="23"/>
    </row>
    <row r="50" spans="6:7">
      <c r="F50" s="22"/>
      <c r="G50" s="23"/>
    </row>
    <row r="51" spans="6:7">
      <c r="F51" s="22"/>
      <c r="G51" s="23"/>
    </row>
    <row r="52" spans="6:7">
      <c r="F52" s="22"/>
      <c r="G52" s="23"/>
    </row>
    <row r="53" spans="6:7">
      <c r="F53" s="22"/>
      <c r="G53" s="23"/>
    </row>
    <row r="54" spans="6:7">
      <c r="F54" s="22"/>
      <c r="G54" s="23"/>
    </row>
    <row r="55" spans="6:7">
      <c r="F55" s="22"/>
      <c r="G55" s="23"/>
    </row>
    <row r="56" spans="6:7">
      <c r="F56" s="22"/>
      <c r="G56" s="23"/>
    </row>
    <row r="57" spans="6:7">
      <c r="F57" s="22"/>
      <c r="G57" s="23"/>
    </row>
    <row r="58" spans="6:7">
      <c r="F58" s="22"/>
      <c r="G58" s="23"/>
    </row>
    <row r="59" spans="6:7">
      <c r="F59" s="22"/>
      <c r="G59" s="23"/>
    </row>
    <row r="60" spans="6:7">
      <c r="F60" s="22"/>
      <c r="G60" s="23"/>
    </row>
    <row r="61" spans="6:7">
      <c r="F61" s="22"/>
      <c r="G61" s="23"/>
    </row>
    <row r="62" spans="6:7">
      <c r="F62" s="22"/>
      <c r="G62" s="23"/>
    </row>
    <row r="63" spans="6:7">
      <c r="F63" s="22"/>
      <c r="G63" s="23"/>
    </row>
    <row r="64" spans="6:7">
      <c r="F64" s="22"/>
      <c r="G64" s="23"/>
    </row>
    <row r="65" spans="6:7">
      <c r="F65" s="22"/>
      <c r="G65" s="23"/>
    </row>
    <row r="66" spans="6:7">
      <c r="F66" s="22"/>
      <c r="G66" s="23"/>
    </row>
    <row r="67" spans="6:7">
      <c r="F67" s="22"/>
      <c r="G67" s="23"/>
    </row>
    <row r="68" spans="6:7">
      <c r="F68" s="22"/>
      <c r="G68" s="23"/>
    </row>
    <row r="69" spans="6:7">
      <c r="F69" s="22"/>
      <c r="G69" s="23"/>
    </row>
    <row r="70" spans="6:7">
      <c r="F70" s="22"/>
      <c r="G70" s="23"/>
    </row>
    <row r="71" spans="6:7">
      <c r="F71" s="22"/>
      <c r="G71" s="23"/>
    </row>
    <row r="72" spans="6:7">
      <c r="F72" s="22"/>
      <c r="G72" s="23"/>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41"/>
  <sheetViews>
    <sheetView workbookViewId="0">
      <selection activeCell="B1" sqref="B1"/>
    </sheetView>
  </sheetViews>
  <sheetFormatPr defaultRowHeight="15"/>
  <cols>
    <col min="1" max="1" width="10" customWidth="1"/>
    <col min="2" max="2" width="20.5703125" customWidth="1"/>
    <col min="3" max="3" width="10.5703125" bestFit="1" customWidth="1"/>
  </cols>
  <sheetData>
    <row r="1" spans="1:29">
      <c r="A1" s="1" t="s">
        <v>0</v>
      </c>
      <c r="B1" t="s">
        <v>149</v>
      </c>
    </row>
    <row r="2" spans="1:29">
      <c r="A2" s="1" t="s">
        <v>1</v>
      </c>
      <c r="B2" t="s">
        <v>4</v>
      </c>
    </row>
    <row r="3" spans="1:29">
      <c r="A3" s="1" t="s">
        <v>2</v>
      </c>
      <c r="B3" t="s">
        <v>9</v>
      </c>
    </row>
    <row r="4" spans="1:29">
      <c r="A4" s="1" t="s">
        <v>3</v>
      </c>
      <c r="B4" t="s">
        <v>150</v>
      </c>
    </row>
    <row r="7" spans="1:29">
      <c r="A7" s="3"/>
      <c r="B7" s="5" t="s">
        <v>24</v>
      </c>
      <c r="C7" s="17" t="s">
        <v>25</v>
      </c>
    </row>
    <row r="8" spans="1:29">
      <c r="A8" s="2">
        <v>42094</v>
      </c>
      <c r="B8" s="9">
        <v>20.232151010999264</v>
      </c>
      <c r="C8" s="28">
        <v>20.232151010999264</v>
      </c>
      <c r="E8" s="60"/>
      <c r="F8" s="60"/>
    </row>
    <row r="9" spans="1:29">
      <c r="A9" s="2">
        <v>42185</v>
      </c>
      <c r="B9" s="27">
        <v>17.421936567465313</v>
      </c>
      <c r="C9" s="28">
        <v>18.827043789232288</v>
      </c>
      <c r="E9" s="60"/>
      <c r="F9" s="60"/>
    </row>
    <row r="10" spans="1:29">
      <c r="A10" s="2">
        <v>42277</v>
      </c>
      <c r="B10" s="27">
        <v>15.111500226081182</v>
      </c>
      <c r="C10" s="28">
        <v>17.588529268181919</v>
      </c>
      <c r="E10" s="60"/>
      <c r="F10" s="60"/>
      <c r="H10" s="26"/>
      <c r="I10" s="26"/>
      <c r="J10" s="26"/>
      <c r="K10" s="26"/>
      <c r="L10" s="26"/>
      <c r="M10" s="26"/>
      <c r="N10" s="26"/>
      <c r="O10" s="26"/>
      <c r="P10" s="26"/>
      <c r="Q10" s="26"/>
      <c r="R10" s="26"/>
      <c r="S10" s="26"/>
      <c r="T10" s="26"/>
      <c r="U10" s="26"/>
      <c r="V10" s="26"/>
      <c r="W10" s="26"/>
      <c r="X10" s="26"/>
      <c r="Y10" s="26"/>
      <c r="Z10" s="26"/>
      <c r="AA10" s="26"/>
      <c r="AB10" s="26"/>
    </row>
    <row r="11" spans="1:29">
      <c r="A11" s="2">
        <v>42369</v>
      </c>
      <c r="B11" s="27">
        <v>18.600923838827505</v>
      </c>
      <c r="C11" s="28">
        <v>17.841627910843314</v>
      </c>
      <c r="E11" s="60"/>
      <c r="F11" s="60"/>
      <c r="H11" s="26"/>
      <c r="I11" s="26"/>
      <c r="J11" s="26"/>
      <c r="K11" s="26"/>
      <c r="L11" s="26"/>
      <c r="M11" s="26"/>
      <c r="N11" s="26"/>
      <c r="O11" s="26"/>
      <c r="P11" s="26"/>
      <c r="Q11" s="26"/>
      <c r="R11" s="26"/>
      <c r="S11" s="26"/>
      <c r="T11" s="26"/>
      <c r="U11" s="26"/>
      <c r="V11" s="26"/>
      <c r="W11" s="26"/>
      <c r="X11" s="26"/>
      <c r="Y11" s="26"/>
      <c r="Z11" s="26"/>
      <c r="AA11" s="26"/>
      <c r="AB11" s="26"/>
      <c r="AC11" s="26"/>
    </row>
    <row r="12" spans="1:29">
      <c r="A12" s="2">
        <v>42460</v>
      </c>
      <c r="B12" s="27">
        <v>11.543462709636891</v>
      </c>
      <c r="C12" s="28">
        <v>15.669455835502722</v>
      </c>
      <c r="E12" s="60"/>
      <c r="F12" s="60"/>
    </row>
    <row r="13" spans="1:29">
      <c r="A13" s="2">
        <v>42551</v>
      </c>
      <c r="B13" s="27">
        <v>21.154765362166</v>
      </c>
      <c r="C13" s="28">
        <v>16.602663034177894</v>
      </c>
      <c r="E13" s="60"/>
      <c r="F13" s="60"/>
    </row>
    <row r="14" spans="1:29">
      <c r="A14" s="2">
        <v>42643</v>
      </c>
      <c r="B14" s="27">
        <v>16.848514272981785</v>
      </c>
      <c r="C14" s="28">
        <v>17.036916545903047</v>
      </c>
      <c r="E14" s="60"/>
      <c r="F14" s="60"/>
    </row>
    <row r="15" spans="1:29">
      <c r="A15" s="2">
        <v>42735</v>
      </c>
      <c r="B15" s="27">
        <v>20.970563505547034</v>
      </c>
      <c r="C15" s="28">
        <v>17.629326462582927</v>
      </c>
      <c r="E15" s="60"/>
      <c r="F15" s="60"/>
    </row>
    <row r="16" spans="1:29">
      <c r="A16" s="2">
        <v>42825</v>
      </c>
      <c r="B16" s="27">
        <v>16.321046210413662</v>
      </c>
      <c r="C16" s="28">
        <v>18.82372233777712</v>
      </c>
      <c r="E16" s="60"/>
      <c r="F16" s="60"/>
    </row>
    <row r="17" spans="1:29">
      <c r="A17" s="2">
        <v>42916</v>
      </c>
      <c r="B17" s="27">
        <v>15.67464209694471</v>
      </c>
      <c r="C17" s="28">
        <v>17.4536915214718</v>
      </c>
      <c r="E17" s="60"/>
      <c r="F17" s="60"/>
    </row>
    <row r="18" spans="1:29">
      <c r="A18" s="2">
        <v>43008</v>
      </c>
      <c r="B18" s="27">
        <v>13.213799660476155</v>
      </c>
      <c r="C18" s="28">
        <v>16.545012868345388</v>
      </c>
      <c r="E18" s="60"/>
      <c r="F18" s="60"/>
      <c r="G18" s="25"/>
      <c r="H18" s="25"/>
      <c r="I18" s="25"/>
    </row>
    <row r="19" spans="1:29">
      <c r="A19" s="2">
        <v>43100</v>
      </c>
      <c r="B19" s="27">
        <v>16.269971708882018</v>
      </c>
      <c r="C19" s="28">
        <v>15.369864919179136</v>
      </c>
      <c r="E19" s="60"/>
      <c r="F19" s="60"/>
      <c r="H19" s="26"/>
      <c r="I19" s="26"/>
      <c r="J19" s="26"/>
      <c r="K19" s="26"/>
      <c r="L19" s="26"/>
      <c r="M19" s="26"/>
      <c r="N19" s="26"/>
      <c r="O19" s="26"/>
      <c r="P19" s="26"/>
      <c r="Q19" s="26"/>
      <c r="R19" s="26"/>
      <c r="S19" s="26"/>
      <c r="T19" s="26"/>
      <c r="U19" s="26"/>
      <c r="V19" s="26"/>
      <c r="W19" s="26"/>
      <c r="X19" s="26"/>
      <c r="Y19" s="26"/>
      <c r="Z19" s="26"/>
      <c r="AA19" s="26"/>
      <c r="AB19" s="26"/>
      <c r="AC19" s="26"/>
    </row>
    <row r="20" spans="1:29">
      <c r="A20" s="2">
        <v>43190</v>
      </c>
      <c r="B20" s="27">
        <v>15.010565089153104</v>
      </c>
      <c r="C20" s="28">
        <v>15.042244638863997</v>
      </c>
      <c r="E20" s="60"/>
      <c r="F20" s="60"/>
    </row>
    <row r="21" spans="1:29">
      <c r="A21" s="2">
        <v>43281</v>
      </c>
      <c r="B21" s="27">
        <v>14.230894228949383</v>
      </c>
      <c r="C21" s="28">
        <v>14.681307671865165</v>
      </c>
      <c r="E21" s="60"/>
      <c r="F21" s="60"/>
    </row>
    <row r="22" spans="1:29">
      <c r="A22" s="2">
        <v>43373</v>
      </c>
      <c r="B22" s="27">
        <v>12.69855782296408</v>
      </c>
      <c r="C22" s="28">
        <v>14.552497212487147</v>
      </c>
      <c r="E22" s="60"/>
      <c r="F22" s="60"/>
    </row>
    <row r="23" spans="1:29">
      <c r="A23" s="2">
        <v>43465</v>
      </c>
      <c r="B23" s="27">
        <v>14.080775548250005</v>
      </c>
      <c r="C23" s="28">
        <v>14.005198172329141</v>
      </c>
      <c r="E23" s="60"/>
      <c r="F23" s="60"/>
      <c r="K23" s="126"/>
    </row>
    <row r="24" spans="1:29">
      <c r="A24" s="2">
        <v>43555</v>
      </c>
      <c r="B24" s="27">
        <v>25.758638586522153</v>
      </c>
      <c r="C24" s="28">
        <v>16.692216546671403</v>
      </c>
      <c r="E24" s="60"/>
      <c r="F24" s="60"/>
      <c r="K24" s="126"/>
    </row>
    <row r="25" spans="1:29">
      <c r="A25" s="2">
        <v>43646</v>
      </c>
      <c r="B25" s="27">
        <v>21.843283564499078</v>
      </c>
      <c r="C25" s="28">
        <v>18.59531388055883</v>
      </c>
      <c r="E25" s="60"/>
      <c r="F25" s="60"/>
      <c r="K25" s="126"/>
    </row>
    <row r="26" spans="1:29">
      <c r="A26" s="2">
        <v>43738</v>
      </c>
      <c r="B26" s="27">
        <v>19.124848634265518</v>
      </c>
      <c r="C26" s="28">
        <v>20.201886583384187</v>
      </c>
      <c r="E26" s="60"/>
      <c r="F26" s="60"/>
      <c r="K26" s="126"/>
    </row>
    <row r="27" spans="1:29">
      <c r="A27" s="2">
        <v>43830</v>
      </c>
      <c r="B27" s="27">
        <v>23.182196518971985</v>
      </c>
      <c r="C27" s="28">
        <v>22.477241826064684</v>
      </c>
      <c r="E27" s="60"/>
      <c r="F27" s="60"/>
      <c r="I27" s="126"/>
    </row>
    <row r="28" spans="1:29">
      <c r="A28" s="2">
        <v>43921</v>
      </c>
      <c r="B28" s="27">
        <v>29.091570161797875</v>
      </c>
      <c r="C28" s="28">
        <v>23.310474719883615</v>
      </c>
      <c r="E28" s="60"/>
      <c r="F28" s="60"/>
    </row>
    <row r="29" spans="1:29">
      <c r="A29" s="2">
        <v>44012</v>
      </c>
      <c r="B29" s="27">
        <v>29.205279279690053</v>
      </c>
      <c r="C29" s="28">
        <v>25.150973648681358</v>
      </c>
      <c r="E29" s="60"/>
      <c r="F29" s="60"/>
    </row>
    <row r="30" spans="1:29">
      <c r="A30" s="2">
        <v>44104</v>
      </c>
      <c r="B30" s="27">
        <v>28.206694052723254</v>
      </c>
      <c r="C30" s="28">
        <v>27.421435003295791</v>
      </c>
      <c r="E30" s="60"/>
      <c r="F30" s="60"/>
    </row>
    <row r="31" spans="1:29">
      <c r="A31" s="2">
        <v>44196</v>
      </c>
      <c r="B31" s="28">
        <v>32.010024855548593</v>
      </c>
      <c r="C31" s="28">
        <v>29.628392087439945</v>
      </c>
      <c r="E31" s="60"/>
      <c r="F31" s="60"/>
      <c r="I31" s="30"/>
    </row>
    <row r="32" spans="1:29">
      <c r="A32" s="2">
        <v>44286</v>
      </c>
      <c r="B32" s="28">
        <v>54.330445839808505</v>
      </c>
      <c r="C32" s="28">
        <v>35.938111006942606</v>
      </c>
      <c r="E32" s="60"/>
      <c r="F32" s="60"/>
    </row>
    <row r="33" spans="1:8">
      <c r="A33" s="2">
        <v>44377</v>
      </c>
      <c r="B33" s="28">
        <v>49.247900238358675</v>
      </c>
      <c r="C33" s="28">
        <v>40.948766246609758</v>
      </c>
      <c r="E33" s="60"/>
      <c r="F33" s="60"/>
      <c r="H33" s="30"/>
    </row>
    <row r="34" spans="1:8">
      <c r="A34" s="2">
        <v>44469</v>
      </c>
      <c r="B34" s="28">
        <v>42.822311133363229</v>
      </c>
      <c r="C34" s="28">
        <v>44.602670516769749</v>
      </c>
      <c r="E34" s="60"/>
      <c r="F34" s="60"/>
      <c r="H34" s="30"/>
    </row>
    <row r="35" spans="1:8">
      <c r="A35" s="2">
        <v>44561</v>
      </c>
      <c r="B35" s="28">
        <v>47.683782536950282</v>
      </c>
      <c r="C35" s="28">
        <v>48.521109937120173</v>
      </c>
      <c r="E35" s="60"/>
      <c r="F35" s="60"/>
    </row>
    <row r="36" spans="1:8">
      <c r="A36" s="2">
        <v>44651</v>
      </c>
      <c r="B36" s="28">
        <v>23.849941791439928</v>
      </c>
      <c r="C36" s="28">
        <v>40.900983925028029</v>
      </c>
      <c r="E36" s="60"/>
      <c r="F36" s="60"/>
    </row>
    <row r="37" spans="1:8">
      <c r="A37" s="2">
        <v>44742</v>
      </c>
      <c r="B37" s="65">
        <v>20.910824970738009</v>
      </c>
      <c r="C37" s="65">
        <v>33.816715108122864</v>
      </c>
      <c r="E37" s="60"/>
      <c r="F37" s="60"/>
    </row>
    <row r="38" spans="1:8">
      <c r="A38" s="62">
        <v>44834</v>
      </c>
      <c r="B38" s="101">
        <v>20.339184453854983</v>
      </c>
      <c r="C38" s="102">
        <v>28.195933438245799</v>
      </c>
      <c r="E38" s="60"/>
      <c r="F38" s="60"/>
    </row>
    <row r="39" spans="1:8">
      <c r="A39" s="62">
        <v>44926</v>
      </c>
      <c r="B39" s="101">
        <v>25.211258148431266</v>
      </c>
      <c r="C39" s="102">
        <v>22.577802341116048</v>
      </c>
      <c r="E39" s="60"/>
      <c r="F39" s="60"/>
    </row>
    <row r="40" spans="1:8">
      <c r="E40" s="60"/>
      <c r="F40" s="60"/>
    </row>
    <row r="41" spans="1:8">
      <c r="B41" s="37"/>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B0E33-48D4-433D-998B-65E664E34132}">
  <dimension ref="A1:F39"/>
  <sheetViews>
    <sheetView workbookViewId="0">
      <selection activeCell="J8" sqref="J8"/>
    </sheetView>
  </sheetViews>
  <sheetFormatPr defaultRowHeight="15"/>
  <cols>
    <col min="2" max="2" width="25.85546875" customWidth="1"/>
    <col min="3" max="3" width="45.28515625" customWidth="1"/>
  </cols>
  <sheetData>
    <row r="1" spans="1:6">
      <c r="A1" s="61" t="s">
        <v>0</v>
      </c>
      <c r="B1" s="114" t="s">
        <v>151</v>
      </c>
      <c r="C1" s="114"/>
    </row>
    <row r="2" spans="1:6">
      <c r="A2" s="61" t="s">
        <v>1</v>
      </c>
      <c r="B2" s="114" t="s">
        <v>4</v>
      </c>
      <c r="C2" s="114"/>
    </row>
    <row r="3" spans="1:6">
      <c r="A3" s="61" t="s">
        <v>2</v>
      </c>
      <c r="B3" s="114" t="s">
        <v>9</v>
      </c>
      <c r="C3" s="114"/>
    </row>
    <row r="4" spans="1:6">
      <c r="A4" s="61" t="s">
        <v>3</v>
      </c>
      <c r="B4" s="114" t="s">
        <v>130</v>
      </c>
      <c r="C4" s="114"/>
    </row>
    <row r="5" spans="1:6">
      <c r="A5" s="114"/>
      <c r="B5" s="114"/>
      <c r="C5" s="114"/>
    </row>
    <row r="6" spans="1:6">
      <c r="A6" s="114"/>
      <c r="B6" s="114"/>
      <c r="C6" s="114"/>
    </row>
    <row r="7" spans="1:6">
      <c r="A7" s="63"/>
      <c r="B7" s="64" t="s">
        <v>84</v>
      </c>
      <c r="C7" s="64" t="s">
        <v>85</v>
      </c>
    </row>
    <row r="8" spans="1:6">
      <c r="A8" s="62">
        <v>42094</v>
      </c>
      <c r="B8" s="112">
        <v>1.5676516549650257</v>
      </c>
      <c r="C8" s="115">
        <v>1.5676516549650257</v>
      </c>
      <c r="F8" s="114"/>
    </row>
    <row r="9" spans="1:6">
      <c r="A9" s="62">
        <v>42185</v>
      </c>
      <c r="B9" s="112">
        <v>1.2985882446952246</v>
      </c>
      <c r="C9" s="115">
        <v>1.4331199498301253</v>
      </c>
      <c r="E9" s="114"/>
      <c r="F9" s="114"/>
    </row>
    <row r="10" spans="1:6">
      <c r="A10" s="62">
        <v>42277</v>
      </c>
      <c r="B10" s="112">
        <v>1.0995928827242889</v>
      </c>
      <c r="C10" s="115">
        <v>1.3219442607948466</v>
      </c>
      <c r="E10" s="114"/>
      <c r="F10" s="114"/>
    </row>
    <row r="11" spans="1:6">
      <c r="A11" s="62">
        <v>42369</v>
      </c>
      <c r="B11" s="112">
        <v>1.4719236399281777</v>
      </c>
      <c r="C11" s="115">
        <v>1.3594391055781794</v>
      </c>
      <c r="E11" s="114"/>
      <c r="F11" s="114"/>
    </row>
    <row r="12" spans="1:6">
      <c r="A12" s="62">
        <v>42460</v>
      </c>
      <c r="B12" s="112">
        <v>0.91413118319398812</v>
      </c>
      <c r="C12" s="115">
        <v>1.1960589876354197</v>
      </c>
      <c r="E12" s="114"/>
      <c r="F12" s="114"/>
    </row>
    <row r="13" spans="1:6">
      <c r="A13" s="62">
        <v>42551</v>
      </c>
      <c r="B13" s="112">
        <v>1.4813637261956674</v>
      </c>
      <c r="C13" s="115">
        <v>1.2417528580105306</v>
      </c>
      <c r="E13" s="114"/>
      <c r="F13" s="114"/>
    </row>
    <row r="14" spans="1:6">
      <c r="A14" s="62">
        <v>42643</v>
      </c>
      <c r="B14" s="112">
        <v>1.2168947254314126</v>
      </c>
      <c r="C14" s="115">
        <v>1.2710783186873114</v>
      </c>
      <c r="E14" s="114"/>
      <c r="F14" s="114"/>
    </row>
    <row r="15" spans="1:6">
      <c r="A15" s="62">
        <v>42735</v>
      </c>
      <c r="B15" s="112">
        <v>1.6133690730663488</v>
      </c>
      <c r="C15" s="115">
        <v>1.306439676971854</v>
      </c>
      <c r="E15" s="114"/>
      <c r="F15" s="114"/>
    </row>
    <row r="16" spans="1:6">
      <c r="A16" s="62">
        <v>42825</v>
      </c>
      <c r="B16" s="112">
        <v>1.1584305696624173</v>
      </c>
      <c r="C16" s="115">
        <v>1.3675145235889614</v>
      </c>
      <c r="E16" s="114"/>
      <c r="F16" s="114"/>
    </row>
    <row r="17" spans="1:6">
      <c r="A17" s="62">
        <v>42916</v>
      </c>
      <c r="B17" s="112">
        <v>1.0906768245385949</v>
      </c>
      <c r="C17" s="115">
        <v>1.2698427981746931</v>
      </c>
      <c r="E17" s="114"/>
      <c r="F17" s="114"/>
    </row>
    <row r="18" spans="1:6">
      <c r="A18" s="62">
        <v>43008</v>
      </c>
      <c r="B18" s="112">
        <v>0.91613875656679011</v>
      </c>
      <c r="C18" s="115">
        <v>1.1946538059585377</v>
      </c>
      <c r="E18" s="114"/>
      <c r="F18" s="114"/>
    </row>
    <row r="19" spans="1:6">
      <c r="A19" s="62">
        <v>43100</v>
      </c>
      <c r="B19" s="112">
        <v>1.1360311293474612</v>
      </c>
      <c r="C19" s="115">
        <v>1.0753193200288158</v>
      </c>
      <c r="E19" s="114"/>
      <c r="F19" s="114"/>
    </row>
    <row r="20" spans="1:6">
      <c r="A20" s="62">
        <v>43190</v>
      </c>
      <c r="B20" s="112">
        <v>0.97415039301984718</v>
      </c>
      <c r="C20" s="115">
        <v>1.0292492758681735</v>
      </c>
      <c r="E20" s="114"/>
      <c r="F20" s="114"/>
    </row>
    <row r="21" spans="1:6">
      <c r="A21" s="62">
        <v>43281</v>
      </c>
      <c r="B21" s="112">
        <v>0.88364817102481075</v>
      </c>
      <c r="C21" s="115">
        <v>0.97749211248972723</v>
      </c>
      <c r="E21" s="114"/>
      <c r="F21" s="114"/>
    </row>
    <row r="22" spans="1:6">
      <c r="A22" s="62">
        <v>43373</v>
      </c>
      <c r="B22" s="112">
        <v>0.79377201270275277</v>
      </c>
      <c r="C22" s="115">
        <v>0.94690042652371786</v>
      </c>
      <c r="E22" s="114"/>
      <c r="F22" s="114"/>
    </row>
    <row r="23" spans="1:6">
      <c r="A23" s="62">
        <v>43465</v>
      </c>
      <c r="B23" s="112">
        <v>0.88751794121881211</v>
      </c>
      <c r="C23" s="115">
        <v>0.8847721294915557</v>
      </c>
      <c r="E23" s="114"/>
      <c r="F23" s="114"/>
    </row>
    <row r="24" spans="1:6">
      <c r="A24" s="62">
        <v>43555</v>
      </c>
      <c r="B24" s="112">
        <v>1.5897143378535497</v>
      </c>
      <c r="C24" s="115">
        <v>1.0386631156999813</v>
      </c>
      <c r="E24" s="114"/>
      <c r="F24" s="114"/>
    </row>
    <row r="25" spans="1:6">
      <c r="A25" s="62">
        <v>43646</v>
      </c>
      <c r="B25" s="112">
        <v>1.3222317705131497</v>
      </c>
      <c r="C25" s="115">
        <v>1.1483090155720661</v>
      </c>
      <c r="E25" s="114"/>
      <c r="F25" s="114"/>
    </row>
    <row r="26" spans="1:6">
      <c r="A26" s="62">
        <v>43738</v>
      </c>
      <c r="B26" s="112">
        <v>1.1889746353038571</v>
      </c>
      <c r="C26" s="115">
        <v>1.2471096712223422</v>
      </c>
      <c r="E26" s="114"/>
      <c r="F26" s="114"/>
    </row>
    <row r="27" spans="1:6">
      <c r="A27" s="62">
        <v>43830</v>
      </c>
      <c r="B27" s="112">
        <v>1.4693524221736058</v>
      </c>
      <c r="C27" s="115">
        <v>1.3925682914610407</v>
      </c>
      <c r="E27" s="114"/>
      <c r="F27" s="114"/>
    </row>
    <row r="28" spans="1:6">
      <c r="A28" s="62">
        <v>43921</v>
      </c>
      <c r="B28" s="112">
        <v>1.6036727684941108</v>
      </c>
      <c r="C28" s="115">
        <v>1.3960578991211809</v>
      </c>
      <c r="E28" s="114"/>
      <c r="F28" s="114"/>
    </row>
    <row r="29" spans="1:6">
      <c r="A29" s="62">
        <v>44012</v>
      </c>
      <c r="B29" s="112">
        <v>1.7775892028375448</v>
      </c>
      <c r="C29" s="115">
        <v>1.5098972572022797</v>
      </c>
      <c r="E29" s="114"/>
      <c r="F29" s="114"/>
    </row>
    <row r="30" spans="1:6">
      <c r="A30" s="62">
        <v>44104</v>
      </c>
      <c r="B30" s="112">
        <v>1.8132559430720199</v>
      </c>
      <c r="C30" s="115">
        <v>1.6659675841443202</v>
      </c>
      <c r="E30" s="114"/>
      <c r="F30" s="114"/>
    </row>
    <row r="31" spans="1:6">
      <c r="A31" s="62">
        <v>44196</v>
      </c>
      <c r="B31" s="112">
        <v>2.1868392017926856</v>
      </c>
      <c r="C31" s="115">
        <v>1.8453392790490903</v>
      </c>
      <c r="E31" s="114"/>
      <c r="F31" s="114"/>
    </row>
    <row r="32" spans="1:6">
      <c r="A32" s="62">
        <v>44286</v>
      </c>
      <c r="B32" s="112">
        <v>3.8579667276334275</v>
      </c>
      <c r="C32" s="115">
        <v>2.4089127688339191</v>
      </c>
      <c r="E32" s="114"/>
      <c r="F32" s="114"/>
    </row>
    <row r="33" spans="1:6">
      <c r="A33" s="62">
        <v>44377</v>
      </c>
      <c r="B33" s="112">
        <v>3.5369892890151808</v>
      </c>
      <c r="C33" s="115">
        <v>2.8487627903783288</v>
      </c>
      <c r="E33" s="114"/>
      <c r="F33" s="114"/>
    </row>
    <row r="34" spans="1:6">
      <c r="A34" s="62">
        <v>44469</v>
      </c>
      <c r="B34" s="112">
        <v>3.1245430403376466</v>
      </c>
      <c r="C34" s="115">
        <v>3.176584564694735</v>
      </c>
      <c r="E34" s="114"/>
      <c r="F34" s="114"/>
    </row>
    <row r="35" spans="1:6">
      <c r="A35" s="62">
        <v>44561</v>
      </c>
      <c r="B35" s="112">
        <v>3.743140556440498</v>
      </c>
      <c r="C35" s="115">
        <v>3.5656599033566883</v>
      </c>
      <c r="E35" s="114"/>
      <c r="F35" s="114"/>
    </row>
    <row r="36" spans="1:6">
      <c r="A36" s="62">
        <v>44651</v>
      </c>
      <c r="B36" s="112">
        <v>2.0678500566858351</v>
      </c>
      <c r="C36" s="115">
        <v>3.1181307356197903</v>
      </c>
      <c r="E36" s="114"/>
      <c r="F36" s="114"/>
    </row>
    <row r="37" spans="1:6">
      <c r="A37" s="62">
        <v>44742</v>
      </c>
      <c r="B37" s="112">
        <v>1.578442489994216</v>
      </c>
      <c r="C37" s="115">
        <v>2.628494035864549</v>
      </c>
      <c r="E37" s="114"/>
      <c r="F37" s="114"/>
    </row>
    <row r="38" spans="1:6">
      <c r="A38" s="62">
        <v>44834</v>
      </c>
      <c r="B38" s="112">
        <v>1.5553395385797852</v>
      </c>
      <c r="C38" s="115">
        <v>2.2361931604250835</v>
      </c>
      <c r="E38" s="114"/>
      <c r="F38" s="114"/>
    </row>
    <row r="39" spans="1:6">
      <c r="A39" s="62">
        <v>44926</v>
      </c>
      <c r="B39" s="112">
        <v>2.2135337390384446</v>
      </c>
      <c r="C39" s="115">
        <v>1.8537914560745703</v>
      </c>
      <c r="E39" s="114"/>
      <c r="F39" s="114"/>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39"/>
  <sheetViews>
    <sheetView workbookViewId="0">
      <selection activeCell="Q14" sqref="Q14"/>
    </sheetView>
  </sheetViews>
  <sheetFormatPr defaultRowHeight="15"/>
  <cols>
    <col min="1" max="1" width="10" customWidth="1"/>
    <col min="2" max="2" width="20.5703125" customWidth="1"/>
    <col min="3" max="4" width="20.28515625" customWidth="1"/>
  </cols>
  <sheetData>
    <row r="1" spans="1:8">
      <c r="A1" s="1" t="s">
        <v>0</v>
      </c>
      <c r="B1" t="s">
        <v>152</v>
      </c>
    </row>
    <row r="2" spans="1:8">
      <c r="A2" s="1" t="s">
        <v>1</v>
      </c>
      <c r="B2" t="s">
        <v>4</v>
      </c>
    </row>
    <row r="3" spans="1:8">
      <c r="A3" s="1" t="s">
        <v>2</v>
      </c>
      <c r="B3" t="s">
        <v>9</v>
      </c>
    </row>
    <row r="4" spans="1:8">
      <c r="A4" s="1" t="s">
        <v>3</v>
      </c>
      <c r="B4" s="26" t="s">
        <v>123</v>
      </c>
    </row>
    <row r="7" spans="1:8">
      <c r="A7" s="3"/>
      <c r="B7" s="5" t="s">
        <v>64</v>
      </c>
      <c r="C7" s="5" t="s">
        <v>60</v>
      </c>
      <c r="D7" s="129"/>
      <c r="E7" s="129"/>
    </row>
    <row r="8" spans="1:8">
      <c r="A8" s="2">
        <v>42094</v>
      </c>
      <c r="B8" s="103">
        <v>70.953092627325759</v>
      </c>
      <c r="C8" s="28">
        <v>67.916424972524482</v>
      </c>
      <c r="D8" s="9"/>
      <c r="E8" s="9"/>
      <c r="G8" s="38"/>
      <c r="H8" s="28"/>
    </row>
    <row r="9" spans="1:8">
      <c r="A9" s="2">
        <v>42185</v>
      </c>
      <c r="B9" s="103">
        <v>73.575650151001142</v>
      </c>
      <c r="C9" s="28">
        <v>69.270893039001464</v>
      </c>
      <c r="D9" s="9"/>
      <c r="E9" s="9"/>
      <c r="G9" s="38"/>
      <c r="H9" s="28"/>
    </row>
    <row r="10" spans="1:8">
      <c r="A10" s="2">
        <v>42277</v>
      </c>
      <c r="B10" s="103">
        <v>76.121015305136481</v>
      </c>
      <c r="C10" s="28">
        <v>70.507632368464883</v>
      </c>
      <c r="D10" s="9"/>
      <c r="E10" s="9"/>
      <c r="G10" s="38"/>
      <c r="H10" s="28"/>
    </row>
    <row r="11" spans="1:8">
      <c r="A11" s="2">
        <v>42369</v>
      </c>
      <c r="B11" s="103">
        <v>72.336476883303348</v>
      </c>
      <c r="C11" s="104">
        <v>73.246558741691686</v>
      </c>
      <c r="D11" s="9"/>
      <c r="E11" s="9"/>
      <c r="G11" s="38"/>
      <c r="H11" s="28"/>
    </row>
    <row r="12" spans="1:8">
      <c r="A12" s="2">
        <v>42460</v>
      </c>
      <c r="B12" s="103">
        <v>79.089644190146004</v>
      </c>
      <c r="C12" s="104">
        <v>75.28069663239674</v>
      </c>
      <c r="D12" s="9"/>
      <c r="E12" s="9"/>
      <c r="G12" s="38"/>
      <c r="H12" s="28"/>
    </row>
    <row r="13" spans="1:8">
      <c r="A13" s="2">
        <v>42551</v>
      </c>
      <c r="B13" s="103">
        <v>76.49816273895776</v>
      </c>
      <c r="C13" s="104">
        <v>76.011324779385902</v>
      </c>
      <c r="D13" s="9"/>
      <c r="E13" s="9"/>
      <c r="G13" s="38"/>
      <c r="H13" s="28"/>
    </row>
    <row r="14" spans="1:8">
      <c r="A14" s="2">
        <v>42643</v>
      </c>
      <c r="B14" s="103">
        <v>78.505404437271778</v>
      </c>
      <c r="C14" s="104">
        <v>76.607422062419715</v>
      </c>
      <c r="D14" s="9"/>
      <c r="E14" s="9"/>
      <c r="G14" s="38"/>
      <c r="H14" s="28"/>
    </row>
    <row r="15" spans="1:8">
      <c r="A15" s="2">
        <v>42735</v>
      </c>
      <c r="B15" s="103">
        <v>73.915741576038485</v>
      </c>
      <c r="C15" s="104">
        <v>77.0022382356035</v>
      </c>
      <c r="D15" s="9"/>
      <c r="E15" s="9"/>
      <c r="G15" s="38"/>
      <c r="H15" s="28"/>
    </row>
    <row r="16" spans="1:8">
      <c r="A16" s="2">
        <v>42825</v>
      </c>
      <c r="B16" s="103">
        <v>74.20345365887195</v>
      </c>
      <c r="C16" s="104">
        <v>75.780690602785</v>
      </c>
      <c r="D16" s="9"/>
      <c r="E16" s="9"/>
      <c r="G16" s="38"/>
      <c r="H16" s="28"/>
    </row>
    <row r="17" spans="1:15">
      <c r="A17" s="2">
        <v>42916</v>
      </c>
      <c r="B17" s="103">
        <v>76.480405209319272</v>
      </c>
      <c r="C17" s="104">
        <v>75.776251220375372</v>
      </c>
      <c r="D17" s="9"/>
      <c r="E17" s="9"/>
      <c r="G17" s="38"/>
      <c r="H17" s="28"/>
    </row>
    <row r="18" spans="1:15">
      <c r="A18" s="2">
        <v>43008</v>
      </c>
      <c r="B18" s="103">
        <v>78.171595019498369</v>
      </c>
      <c r="C18" s="104">
        <v>75.692798865932019</v>
      </c>
      <c r="D18" s="9"/>
      <c r="E18" s="9"/>
      <c r="G18" s="38"/>
      <c r="H18" s="28"/>
    </row>
    <row r="19" spans="1:15">
      <c r="A19" s="2">
        <v>43100</v>
      </c>
      <c r="B19" s="103">
        <v>76.473344065126525</v>
      </c>
      <c r="C19" s="104">
        <v>76.332199488204026</v>
      </c>
      <c r="D19" s="9"/>
      <c r="E19" s="9"/>
      <c r="G19" s="38"/>
      <c r="H19" s="28"/>
    </row>
    <row r="20" spans="1:15">
      <c r="A20" s="2">
        <v>43190</v>
      </c>
      <c r="B20" s="103">
        <v>78.288132987472352</v>
      </c>
      <c r="C20" s="104">
        <v>77.353369320354133</v>
      </c>
      <c r="D20" s="9"/>
      <c r="E20" s="9"/>
      <c r="G20" s="38"/>
      <c r="H20" s="28"/>
    </row>
    <row r="21" spans="1:15">
      <c r="A21" s="2">
        <v>43281</v>
      </c>
      <c r="B21" s="103">
        <v>79.112942580855929</v>
      </c>
      <c r="C21" s="104">
        <v>78.011503663238301</v>
      </c>
      <c r="D21" s="9"/>
      <c r="E21" s="9"/>
      <c r="G21" s="38"/>
      <c r="H21" s="28"/>
    </row>
    <row r="22" spans="1:15">
      <c r="A22" s="2">
        <v>43373</v>
      </c>
      <c r="B22" s="103">
        <v>79.597265908071464</v>
      </c>
      <c r="C22" s="104">
        <v>78.367921385381564</v>
      </c>
      <c r="D22" s="9"/>
      <c r="E22" s="9"/>
      <c r="G22" s="38"/>
      <c r="H22" s="28"/>
    </row>
    <row r="23" spans="1:15">
      <c r="A23" s="2">
        <v>43465</v>
      </c>
      <c r="B23" s="103">
        <v>78.794068037261297</v>
      </c>
      <c r="C23" s="104">
        <v>78.948102378415257</v>
      </c>
      <c r="D23" s="9"/>
      <c r="E23" s="9"/>
      <c r="G23" s="38"/>
      <c r="H23" s="28"/>
    </row>
    <row r="24" spans="1:15">
      <c r="A24" s="2">
        <v>43555</v>
      </c>
      <c r="B24" s="103">
        <v>68.337681896783238</v>
      </c>
      <c r="C24" s="104">
        <v>76.460489605742978</v>
      </c>
      <c r="D24" s="9"/>
      <c r="E24" s="9"/>
      <c r="G24" s="38"/>
      <c r="H24" s="28"/>
    </row>
    <row r="25" spans="1:15">
      <c r="A25" s="2">
        <v>43646</v>
      </c>
      <c r="B25" s="103">
        <v>71.058327869615951</v>
      </c>
      <c r="C25" s="104">
        <v>74.44683592793298</v>
      </c>
      <c r="D25" s="9"/>
      <c r="E25" s="9"/>
      <c r="G25" s="38"/>
      <c r="H25" s="28"/>
    </row>
    <row r="26" spans="1:15">
      <c r="A26" s="2">
        <v>43738</v>
      </c>
      <c r="B26" s="103">
        <v>72.226582398601906</v>
      </c>
      <c r="C26" s="104">
        <v>72.604165050565598</v>
      </c>
      <c r="D26" s="9"/>
      <c r="E26" s="9"/>
      <c r="G26" s="38"/>
      <c r="H26" s="28"/>
      <c r="K26" s="30"/>
      <c r="L26" s="30"/>
      <c r="M26" s="30"/>
      <c r="N26" s="30"/>
      <c r="O26" s="30"/>
    </row>
    <row r="27" spans="1:15">
      <c r="A27" s="2">
        <v>43830</v>
      </c>
      <c r="B27" s="103">
        <v>70.031983720534257</v>
      </c>
      <c r="C27" s="104">
        <v>70.413643971383834</v>
      </c>
      <c r="D27" s="9"/>
      <c r="E27" s="9"/>
      <c r="G27" s="38"/>
      <c r="H27" s="28"/>
    </row>
    <row r="28" spans="1:15">
      <c r="A28" s="2">
        <v>43921</v>
      </c>
      <c r="B28" s="103">
        <v>58.789695047027799</v>
      </c>
      <c r="C28" s="104">
        <v>68.026647258944976</v>
      </c>
      <c r="D28" s="9"/>
      <c r="E28" s="9"/>
      <c r="G28" s="38"/>
      <c r="H28" s="28"/>
      <c r="J28" s="30"/>
    </row>
    <row r="29" spans="1:15">
      <c r="A29" s="2">
        <v>44012</v>
      </c>
      <c r="B29" s="103">
        <v>58.631798669123093</v>
      </c>
      <c r="C29" s="104">
        <v>64.920014958821767</v>
      </c>
      <c r="D29" s="9"/>
      <c r="E29" s="9"/>
      <c r="G29" s="38"/>
      <c r="H29" s="28"/>
      <c r="J29" s="30"/>
    </row>
    <row r="30" spans="1:15">
      <c r="A30" s="2">
        <v>44104</v>
      </c>
      <c r="B30" s="103">
        <v>57.830617194261791</v>
      </c>
      <c r="C30" s="104">
        <v>61.321023657736731</v>
      </c>
      <c r="D30" s="27"/>
      <c r="E30" s="27"/>
      <c r="G30" s="38"/>
      <c r="H30" s="28"/>
      <c r="J30" s="30"/>
    </row>
    <row r="31" spans="1:15">
      <c r="A31" s="2">
        <v>44196</v>
      </c>
      <c r="B31" s="103">
        <v>56.27389894478474</v>
      </c>
      <c r="C31" s="104">
        <v>57.881502463799357</v>
      </c>
      <c r="D31" s="27"/>
      <c r="E31" s="27"/>
      <c r="G31" s="38"/>
      <c r="H31" s="28"/>
      <c r="J31" s="30"/>
    </row>
    <row r="32" spans="1:15">
      <c r="A32" s="2">
        <v>44286</v>
      </c>
      <c r="B32" s="103">
        <v>41.71561880552904</v>
      </c>
      <c r="C32" s="104">
        <v>53.612983403424664</v>
      </c>
      <c r="D32" s="28"/>
      <c r="E32" s="28"/>
      <c r="G32" s="38"/>
      <c r="H32" s="28"/>
      <c r="J32" s="30"/>
    </row>
    <row r="33" spans="1:10">
      <c r="A33" s="2">
        <v>44377</v>
      </c>
      <c r="B33" s="103">
        <v>45.767425007442846</v>
      </c>
      <c r="C33" s="104">
        <v>50.396889988004602</v>
      </c>
      <c r="D33" s="28"/>
      <c r="E33" s="28"/>
      <c r="G33" s="38"/>
      <c r="H33" s="28"/>
      <c r="J33" s="30"/>
    </row>
    <row r="34" spans="1:10">
      <c r="A34" s="2">
        <v>44469</v>
      </c>
      <c r="B34" s="103">
        <v>46.938913498199113</v>
      </c>
      <c r="C34" s="104">
        <v>47.673964063988933</v>
      </c>
      <c r="D34" s="28"/>
      <c r="E34" s="28"/>
      <c r="G34" s="38"/>
      <c r="H34" s="28"/>
    </row>
    <row r="35" spans="1:10">
      <c r="A35" s="2">
        <v>44561</v>
      </c>
      <c r="B35" s="103">
        <v>45.049111071399651</v>
      </c>
      <c r="C35" s="104">
        <v>44.867767095642662</v>
      </c>
      <c r="D35" s="28"/>
      <c r="E35" s="28"/>
      <c r="G35" s="38"/>
      <c r="H35" s="28"/>
    </row>
    <row r="36" spans="1:10">
      <c r="A36" s="2">
        <v>44651</v>
      </c>
      <c r="B36" s="103">
        <v>53.072477539928933</v>
      </c>
      <c r="C36" s="104">
        <v>47.706981779242632</v>
      </c>
      <c r="G36" s="38"/>
      <c r="H36" s="28"/>
    </row>
    <row r="37" spans="1:10">
      <c r="A37" s="2">
        <v>44742</v>
      </c>
      <c r="B37" s="103">
        <v>60.373135602863982</v>
      </c>
      <c r="C37" s="104">
        <v>51.358409428097922</v>
      </c>
      <c r="G37" s="38"/>
      <c r="H37" s="28"/>
    </row>
    <row r="38" spans="1:10">
      <c r="A38" s="62">
        <v>44834</v>
      </c>
      <c r="B38" s="103">
        <v>59.166530966651976</v>
      </c>
      <c r="C38" s="104">
        <v>54.415313795211134</v>
      </c>
      <c r="H38" s="28"/>
    </row>
    <row r="39" spans="1:10">
      <c r="A39" s="62">
        <v>44926</v>
      </c>
      <c r="B39" s="103">
        <v>55.89415034127888</v>
      </c>
      <c r="C39" s="104">
        <v>57.126573612680943</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O42"/>
  <sheetViews>
    <sheetView workbookViewId="0"/>
  </sheetViews>
  <sheetFormatPr defaultRowHeight="15"/>
  <cols>
    <col min="1" max="1" width="10" customWidth="1"/>
    <col min="2" max="2" width="20.5703125" customWidth="1"/>
    <col min="3" max="3" width="21.85546875" bestFit="1" customWidth="1"/>
    <col min="4" max="4" width="12.85546875" customWidth="1"/>
    <col min="5" max="5" width="21.85546875" bestFit="1" customWidth="1"/>
    <col min="6" max="6" width="12" bestFit="1" customWidth="1"/>
    <col min="7" max="7" width="21.85546875" bestFit="1" customWidth="1"/>
    <col min="8" max="8" width="9.28515625" bestFit="1" customWidth="1"/>
  </cols>
  <sheetData>
    <row r="1" spans="1:15">
      <c r="A1" s="1" t="s">
        <v>0</v>
      </c>
      <c r="B1" t="s">
        <v>153</v>
      </c>
    </row>
    <row r="2" spans="1:15">
      <c r="A2" s="1" t="s">
        <v>1</v>
      </c>
      <c r="B2" t="s">
        <v>13</v>
      </c>
      <c r="G2" s="14"/>
    </row>
    <row r="3" spans="1:15">
      <c r="A3" s="1" t="s">
        <v>2</v>
      </c>
      <c r="B3" t="s">
        <v>9</v>
      </c>
      <c r="G3" s="14"/>
    </row>
    <row r="4" spans="1:15">
      <c r="A4" s="1" t="s">
        <v>3</v>
      </c>
      <c r="G4" s="14"/>
    </row>
    <row r="5" spans="1:15">
      <c r="G5" s="14"/>
    </row>
    <row r="6" spans="1:15">
      <c r="G6" s="14"/>
    </row>
    <row r="7" spans="1:15">
      <c r="A7" s="3"/>
      <c r="B7" s="5" t="s">
        <v>22</v>
      </c>
      <c r="C7" s="5" t="s">
        <v>41</v>
      </c>
      <c r="D7" s="5" t="s">
        <v>15</v>
      </c>
      <c r="E7" s="129"/>
      <c r="G7" s="129"/>
    </row>
    <row r="8" spans="1:15">
      <c r="A8" s="2">
        <v>42094</v>
      </c>
      <c r="B8" s="12">
        <v>11.952454392496501</v>
      </c>
      <c r="C8" s="12">
        <v>10.8191805584965</v>
      </c>
      <c r="D8" s="12">
        <v>1.1332738339999999</v>
      </c>
      <c r="E8" s="66"/>
      <c r="G8" s="66"/>
      <c r="M8" s="26"/>
      <c r="N8" s="26"/>
      <c r="O8" s="26"/>
    </row>
    <row r="9" spans="1:15">
      <c r="A9" s="2">
        <v>42185</v>
      </c>
      <c r="B9" s="12">
        <v>12.164810809986703</v>
      </c>
      <c r="C9" s="12">
        <v>10.989623369986802</v>
      </c>
      <c r="D9" s="12">
        <v>1.1751874399998998</v>
      </c>
      <c r="E9" s="66"/>
      <c r="G9" s="66"/>
      <c r="I9" s="26"/>
      <c r="L9" s="26"/>
      <c r="M9" s="26"/>
      <c r="N9" s="26"/>
      <c r="O9" s="26"/>
    </row>
    <row r="10" spans="1:15">
      <c r="A10" s="2">
        <v>42277</v>
      </c>
      <c r="B10" s="12">
        <v>13.092032102282701</v>
      </c>
      <c r="C10" s="12">
        <v>11.615869238760901</v>
      </c>
      <c r="D10" s="12">
        <v>1.4761628635218</v>
      </c>
      <c r="E10" s="66"/>
      <c r="G10" s="66"/>
      <c r="I10" s="26"/>
      <c r="L10" s="26"/>
      <c r="M10" s="26"/>
      <c r="N10" s="26"/>
      <c r="O10" s="26"/>
    </row>
    <row r="11" spans="1:15">
      <c r="A11" s="2">
        <v>42369</v>
      </c>
      <c r="B11" s="12">
        <v>12.734594394594801</v>
      </c>
      <c r="C11" s="12">
        <v>11.123834754120601</v>
      </c>
      <c r="D11" s="12">
        <v>1.6107596404741999</v>
      </c>
      <c r="E11" s="66"/>
      <c r="G11" s="66"/>
      <c r="I11" s="26"/>
      <c r="L11" s="26"/>
      <c r="M11" s="26"/>
      <c r="N11" s="26"/>
      <c r="O11" s="26"/>
    </row>
    <row r="12" spans="1:15">
      <c r="A12" s="2">
        <v>42460</v>
      </c>
      <c r="B12" s="12">
        <v>13.582573092741001</v>
      </c>
      <c r="C12" s="12">
        <v>11.933951194881001</v>
      </c>
      <c r="D12" s="12">
        <v>1.6486218978600002</v>
      </c>
      <c r="E12" s="66"/>
      <c r="G12" s="66"/>
      <c r="I12" s="26"/>
      <c r="L12" s="26"/>
      <c r="M12" s="26"/>
      <c r="N12" s="26"/>
      <c r="O12" s="26"/>
    </row>
    <row r="13" spans="1:15">
      <c r="A13" s="2">
        <v>42551</v>
      </c>
      <c r="B13" s="12">
        <v>14.285285427114101</v>
      </c>
      <c r="C13" s="12">
        <v>12.689431839114102</v>
      </c>
      <c r="D13" s="12">
        <v>1.595853588</v>
      </c>
      <c r="E13" s="66"/>
      <c r="G13" s="66"/>
      <c r="I13" s="26"/>
      <c r="L13" s="26"/>
      <c r="M13" s="26"/>
      <c r="N13" s="26"/>
      <c r="O13" s="26"/>
    </row>
    <row r="14" spans="1:15">
      <c r="A14" s="2">
        <v>42643</v>
      </c>
      <c r="B14" s="12">
        <v>15.773325150584601</v>
      </c>
      <c r="C14" s="12">
        <v>14.2515794829848</v>
      </c>
      <c r="D14" s="12">
        <v>1.5217456675998</v>
      </c>
      <c r="E14" s="66"/>
      <c r="G14" s="66"/>
      <c r="I14" s="26"/>
      <c r="L14" s="26"/>
      <c r="M14" s="26"/>
      <c r="N14" s="26"/>
      <c r="O14" s="26"/>
    </row>
    <row r="15" spans="1:15">
      <c r="A15" s="2">
        <v>42735</v>
      </c>
      <c r="B15" s="12">
        <v>16.136036095843803</v>
      </c>
      <c r="C15" s="12">
        <v>14.503819155116402</v>
      </c>
      <c r="D15" s="12">
        <v>1.6322169407274001</v>
      </c>
      <c r="E15" s="66"/>
      <c r="G15" s="66"/>
      <c r="I15" s="26"/>
      <c r="L15" s="26"/>
      <c r="M15" s="26"/>
      <c r="N15" s="26"/>
      <c r="O15" s="26"/>
    </row>
    <row r="16" spans="1:15">
      <c r="A16" s="2">
        <v>42825</v>
      </c>
      <c r="B16" s="12">
        <v>18.337227818334899</v>
      </c>
      <c r="C16" s="12">
        <v>16.482904194271402</v>
      </c>
      <c r="D16" s="12">
        <v>1.8543236240634999</v>
      </c>
      <c r="E16" s="66"/>
      <c r="G16" s="66"/>
      <c r="I16" s="26"/>
      <c r="L16" s="26"/>
      <c r="M16" s="26"/>
      <c r="N16" s="26"/>
      <c r="O16" s="26"/>
    </row>
    <row r="17" spans="1:15">
      <c r="A17" s="2">
        <v>42916</v>
      </c>
      <c r="B17" s="66">
        <v>18.849584671065102</v>
      </c>
      <c r="C17" s="66">
        <v>17.053442349625399</v>
      </c>
      <c r="D17" s="66">
        <v>1.7961423214397001</v>
      </c>
      <c r="E17" s="66"/>
      <c r="G17" s="66"/>
      <c r="I17" s="26"/>
      <c r="L17" s="26"/>
      <c r="M17" s="26"/>
      <c r="N17" s="26"/>
      <c r="O17" s="26"/>
    </row>
    <row r="18" spans="1:15">
      <c r="A18" s="2">
        <v>43008</v>
      </c>
      <c r="B18" s="66">
        <v>19.508726634053698</v>
      </c>
      <c r="C18" s="66">
        <v>17.782606901723899</v>
      </c>
      <c r="D18" s="66">
        <v>1.7261197323298001</v>
      </c>
      <c r="E18" s="66"/>
      <c r="G18" s="66"/>
      <c r="I18" s="26"/>
      <c r="L18" s="26"/>
      <c r="M18" s="26"/>
      <c r="N18" s="26"/>
      <c r="O18" s="26"/>
    </row>
    <row r="19" spans="1:15">
      <c r="A19" s="2">
        <v>43100</v>
      </c>
      <c r="B19" s="12">
        <v>19.376341317077991</v>
      </c>
      <c r="C19" s="66">
        <v>17.908760620908197</v>
      </c>
      <c r="D19" s="66">
        <v>1.4675806961698001</v>
      </c>
      <c r="E19" s="66"/>
      <c r="G19" s="66"/>
      <c r="I19" s="26"/>
      <c r="L19" s="26"/>
      <c r="M19" s="26"/>
      <c r="N19" s="26"/>
      <c r="O19" s="26"/>
    </row>
    <row r="20" spans="1:15">
      <c r="A20" s="2">
        <v>43190</v>
      </c>
      <c r="B20" s="66">
        <v>21.545968906789202</v>
      </c>
      <c r="C20" s="66">
        <v>19.865247770389402</v>
      </c>
      <c r="D20" s="66">
        <v>1.6807211363997998</v>
      </c>
      <c r="E20" s="66"/>
      <c r="G20" s="66"/>
      <c r="I20" s="26"/>
      <c r="L20" s="26"/>
      <c r="M20" s="26"/>
      <c r="N20" s="26"/>
      <c r="O20" s="26"/>
    </row>
    <row r="21" spans="1:15">
      <c r="A21" s="2">
        <v>43281</v>
      </c>
      <c r="B21" s="66">
        <v>22.609538072069697</v>
      </c>
      <c r="C21" s="66">
        <v>20.829043137699799</v>
      </c>
      <c r="D21" s="66">
        <v>1.7804949343698999</v>
      </c>
      <c r="E21" s="66"/>
      <c r="G21" s="66"/>
      <c r="I21" s="26"/>
      <c r="L21" s="26"/>
      <c r="M21" s="26"/>
      <c r="N21" s="26"/>
      <c r="O21" s="26"/>
    </row>
    <row r="22" spans="1:15">
      <c r="A22" s="2">
        <v>43373</v>
      </c>
      <c r="B22" s="66">
        <v>23.3176775546277</v>
      </c>
      <c r="C22" s="66">
        <v>21.563625092337698</v>
      </c>
      <c r="D22" s="66">
        <v>1.75405246229</v>
      </c>
      <c r="E22" s="66"/>
      <c r="G22" s="66"/>
      <c r="I22" s="26"/>
      <c r="L22" s="26"/>
      <c r="M22" s="26"/>
      <c r="N22" s="26"/>
      <c r="O22" s="26"/>
    </row>
    <row r="23" spans="1:15">
      <c r="A23" s="2">
        <v>43465</v>
      </c>
      <c r="B23" s="66">
        <v>23.158794759766099</v>
      </c>
      <c r="C23" s="66">
        <v>21.408282833086098</v>
      </c>
      <c r="D23" s="66">
        <v>1.75051192668</v>
      </c>
      <c r="E23" s="66"/>
      <c r="G23" s="66"/>
      <c r="I23" s="26"/>
      <c r="L23" s="26"/>
      <c r="M23" s="26"/>
      <c r="N23" s="26"/>
      <c r="O23" s="26"/>
    </row>
    <row r="24" spans="1:15">
      <c r="A24" s="2">
        <v>43555</v>
      </c>
      <c r="B24" s="66">
        <v>24.737001864349899</v>
      </c>
      <c r="C24" s="66">
        <v>22.776137659249901</v>
      </c>
      <c r="D24" s="66">
        <v>1.9608642050999998</v>
      </c>
      <c r="E24" s="66"/>
      <c r="G24" s="66"/>
      <c r="H24" s="12"/>
      <c r="I24" s="26"/>
      <c r="L24" s="26"/>
      <c r="M24" s="26"/>
      <c r="N24" s="26"/>
      <c r="O24" s="26"/>
    </row>
    <row r="25" spans="1:15">
      <c r="A25" s="2">
        <v>43646</v>
      </c>
      <c r="B25" s="66">
        <v>25.197292316849101</v>
      </c>
      <c r="C25" s="66">
        <v>23.198654764039404</v>
      </c>
      <c r="D25" s="66">
        <v>1.9986375528097</v>
      </c>
      <c r="E25" s="66"/>
      <c r="G25" s="66"/>
      <c r="H25" s="12"/>
      <c r="I25" s="26"/>
      <c r="L25" s="26"/>
      <c r="M25" s="26"/>
      <c r="N25" s="26"/>
      <c r="O25" s="26"/>
    </row>
    <row r="26" spans="1:15">
      <c r="A26" s="2">
        <v>43738</v>
      </c>
      <c r="B26" s="66">
        <v>26.611393209286504</v>
      </c>
      <c r="C26" s="66">
        <v>24.454743534346704</v>
      </c>
      <c r="D26" s="66">
        <v>2.1566496749398003</v>
      </c>
      <c r="E26" s="66"/>
      <c r="G26" s="66"/>
      <c r="H26" s="12"/>
      <c r="I26" s="26"/>
      <c r="L26" s="26"/>
      <c r="M26" s="26"/>
      <c r="N26" s="26"/>
      <c r="O26" s="26"/>
    </row>
    <row r="27" spans="1:15">
      <c r="A27" s="2">
        <v>43830</v>
      </c>
      <c r="B27" s="66">
        <v>27.6299009905593</v>
      </c>
      <c r="C27" s="66">
        <v>25.218385904149503</v>
      </c>
      <c r="D27" s="66">
        <v>2.4115150864097998</v>
      </c>
      <c r="E27" s="66"/>
      <c r="G27" s="66"/>
      <c r="H27" s="12"/>
      <c r="I27" s="26"/>
      <c r="L27" s="26"/>
      <c r="M27" s="26"/>
      <c r="N27" s="26"/>
      <c r="O27" s="26"/>
    </row>
    <row r="28" spans="1:15">
      <c r="A28" s="2">
        <v>43921</v>
      </c>
      <c r="B28" s="66">
        <v>28.908520665677798</v>
      </c>
      <c r="C28" s="66">
        <v>26.499949494787799</v>
      </c>
      <c r="D28" s="66">
        <v>2.4085711708900002</v>
      </c>
      <c r="E28" s="66"/>
      <c r="G28" s="66"/>
      <c r="I28" s="26"/>
      <c r="L28" s="26"/>
      <c r="M28" s="26"/>
      <c r="N28" s="26"/>
      <c r="O28" s="26"/>
    </row>
    <row r="29" spans="1:15">
      <c r="A29" s="2">
        <v>44012</v>
      </c>
      <c r="B29" s="66">
        <v>31.527279326529595</v>
      </c>
      <c r="C29" s="66">
        <v>28.841588399619699</v>
      </c>
      <c r="D29" s="66">
        <v>2.6856909269098996</v>
      </c>
      <c r="E29" s="66"/>
      <c r="G29" s="66"/>
      <c r="H29" s="12"/>
      <c r="I29" s="26"/>
      <c r="L29" s="26"/>
      <c r="M29" s="26"/>
      <c r="N29" s="26"/>
      <c r="O29" s="26"/>
    </row>
    <row r="30" spans="1:15">
      <c r="A30" s="2">
        <v>44104</v>
      </c>
      <c r="B30" s="66">
        <v>34.069421496149694</v>
      </c>
      <c r="C30" s="66">
        <v>31.171139332209897</v>
      </c>
      <c r="D30" s="66">
        <v>2.8982821639398004</v>
      </c>
      <c r="E30" s="66"/>
      <c r="G30" s="66"/>
      <c r="H30" s="26"/>
      <c r="I30" s="26"/>
      <c r="L30" s="26"/>
      <c r="M30" s="26"/>
      <c r="N30" s="26"/>
      <c r="O30" s="26"/>
    </row>
    <row r="31" spans="1:15">
      <c r="A31" s="2">
        <v>44196</v>
      </c>
      <c r="B31" s="66">
        <v>34.4324703369197</v>
      </c>
      <c r="C31" s="66">
        <v>31.575212618849999</v>
      </c>
      <c r="D31" s="66">
        <v>2.8572577180697003</v>
      </c>
      <c r="E31" s="66"/>
      <c r="G31" s="66"/>
      <c r="H31" s="26"/>
      <c r="I31" s="26"/>
      <c r="L31" s="26"/>
      <c r="M31" s="26"/>
      <c r="N31" s="26"/>
      <c r="O31" s="26"/>
    </row>
    <row r="32" spans="1:15">
      <c r="A32" s="2">
        <v>44286</v>
      </c>
      <c r="B32" s="66">
        <v>37.794229401339805</v>
      </c>
      <c r="C32" s="66">
        <v>34.393310294399903</v>
      </c>
      <c r="D32" s="66">
        <v>3.4009191069399001</v>
      </c>
      <c r="E32" s="66"/>
      <c r="G32" s="66"/>
      <c r="I32" s="26"/>
      <c r="L32" s="26"/>
      <c r="M32" s="26"/>
      <c r="N32" s="26"/>
      <c r="O32" s="26"/>
    </row>
    <row r="33" spans="1:15">
      <c r="A33" s="2">
        <v>44377</v>
      </c>
      <c r="B33" s="66">
        <v>47.054742260039589</v>
      </c>
      <c r="C33" s="66">
        <v>41.392458353879888</v>
      </c>
      <c r="D33" s="66">
        <v>5.6622839061597006</v>
      </c>
      <c r="E33" s="66"/>
      <c r="G33" s="66"/>
      <c r="I33" s="26"/>
      <c r="L33" s="26"/>
      <c r="M33" s="26"/>
      <c r="N33" s="26"/>
      <c r="O33" s="26"/>
    </row>
    <row r="34" spans="1:15">
      <c r="A34" s="2">
        <v>44469</v>
      </c>
      <c r="B34" s="66">
        <v>48.897136157479402</v>
      </c>
      <c r="C34" s="66">
        <v>43.418737426409798</v>
      </c>
      <c r="D34" s="66">
        <v>5.4783987310695998</v>
      </c>
      <c r="E34" s="66"/>
      <c r="G34" s="66"/>
    </row>
    <row r="35" spans="1:15">
      <c r="A35" s="2">
        <v>44561</v>
      </c>
      <c r="B35" s="66">
        <v>49.387972828899009</v>
      </c>
      <c r="C35" s="66">
        <v>44.155835247550506</v>
      </c>
      <c r="D35" s="66">
        <v>5.2321375813484998</v>
      </c>
      <c r="E35" s="66"/>
      <c r="G35" s="66"/>
    </row>
    <row r="36" spans="1:15">
      <c r="A36" s="2">
        <v>44651</v>
      </c>
      <c r="B36" s="66">
        <v>52.454506655076898</v>
      </c>
      <c r="C36" s="66">
        <v>46.832951167770403</v>
      </c>
      <c r="D36" s="66">
        <v>5.6215554873065008</v>
      </c>
      <c r="E36" s="66"/>
      <c r="G36" s="66"/>
    </row>
    <row r="37" spans="1:15">
      <c r="A37" s="2">
        <v>44742</v>
      </c>
      <c r="B37" s="66">
        <v>52.742097053314104</v>
      </c>
      <c r="C37" s="66">
        <v>46.8778079809085</v>
      </c>
      <c r="D37" s="66">
        <v>5.8642890724056009</v>
      </c>
      <c r="E37" s="66"/>
      <c r="G37" s="66"/>
    </row>
    <row r="38" spans="1:15">
      <c r="A38" s="62">
        <v>44834</v>
      </c>
      <c r="B38" s="107">
        <v>51.470409380257998</v>
      </c>
      <c r="C38" s="107">
        <v>45.712440711959395</v>
      </c>
      <c r="D38" s="107">
        <v>5.7579686682986004</v>
      </c>
      <c r="E38" s="110"/>
      <c r="G38" s="110"/>
    </row>
    <row r="39" spans="1:15">
      <c r="A39" s="62">
        <v>44926</v>
      </c>
      <c r="B39" s="107">
        <v>47.808407969977999</v>
      </c>
      <c r="C39" s="107">
        <v>43.504205337837796</v>
      </c>
      <c r="D39" s="107">
        <v>4.3042026321401998</v>
      </c>
      <c r="E39" s="110"/>
      <c r="G39" s="110"/>
    </row>
    <row r="40" spans="1:15">
      <c r="A40" s="2"/>
    </row>
    <row r="41" spans="1:15">
      <c r="A41" s="2"/>
    </row>
    <row r="42" spans="1:15">
      <c r="B42" s="128"/>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B4CD-D06F-4140-95E7-12A9D3E0F5EC}">
  <dimension ref="A1:I149"/>
  <sheetViews>
    <sheetView zoomScaleNormal="100" workbookViewId="0"/>
  </sheetViews>
  <sheetFormatPr defaultRowHeight="15"/>
  <cols>
    <col min="1" max="1" width="10" customWidth="1"/>
    <col min="2" max="2" width="20.5703125" customWidth="1"/>
    <col min="3" max="3" width="21.85546875" bestFit="1" customWidth="1"/>
    <col min="4" max="4" width="20.5703125" customWidth="1"/>
    <col min="5" max="5" width="28.85546875" bestFit="1" customWidth="1"/>
    <col min="6" max="6" width="20.5703125" customWidth="1"/>
    <col min="7" max="7" width="21.85546875" bestFit="1" customWidth="1"/>
    <col min="8" max="8" width="28.85546875" bestFit="1" customWidth="1"/>
    <col min="9" max="9" width="22.28515625" bestFit="1" customWidth="1"/>
  </cols>
  <sheetData>
    <row r="1" spans="1:9">
      <c r="A1" s="61" t="s">
        <v>0</v>
      </c>
      <c r="B1" t="s">
        <v>98</v>
      </c>
    </row>
    <row r="2" spans="1:9">
      <c r="A2" s="61" t="s">
        <v>1</v>
      </c>
      <c r="B2" t="s">
        <v>4</v>
      </c>
    </row>
    <row r="3" spans="1:9">
      <c r="A3" s="61" t="s">
        <v>2</v>
      </c>
      <c r="B3" t="s">
        <v>83</v>
      </c>
    </row>
    <row r="4" spans="1:9">
      <c r="A4" s="61" t="s">
        <v>3</v>
      </c>
      <c r="B4" s="109" t="s">
        <v>99</v>
      </c>
    </row>
    <row r="7" spans="1:9">
      <c r="A7" s="63"/>
      <c r="B7" s="64" t="s">
        <v>12</v>
      </c>
      <c r="C7" s="64" t="s">
        <v>14</v>
      </c>
      <c r="D7" s="64" t="s">
        <v>15</v>
      </c>
      <c r="E7" s="64" t="s">
        <v>43</v>
      </c>
      <c r="G7" s="129"/>
      <c r="I7" s="129"/>
    </row>
    <row r="8" spans="1:9">
      <c r="A8" s="62">
        <v>42460</v>
      </c>
      <c r="B8" s="115">
        <v>5.6186980287347144</v>
      </c>
      <c r="C8" s="115">
        <v>9.1343161132986683</v>
      </c>
      <c r="D8" s="115">
        <v>2.3080585168542944</v>
      </c>
      <c r="E8" s="115">
        <v>4.0746190576910202</v>
      </c>
      <c r="G8" s="115"/>
      <c r="I8" s="115"/>
    </row>
    <row r="9" spans="1:9">
      <c r="A9" s="62">
        <v>42551</v>
      </c>
      <c r="B9" s="115">
        <v>7.4091955584043134</v>
      </c>
      <c r="C9" s="115">
        <v>9.3561542492244456</v>
      </c>
      <c r="D9" s="115">
        <v>5.6814419052046317</v>
      </c>
      <c r="E9" s="115">
        <v>4.5915359495428687</v>
      </c>
      <c r="G9" s="115"/>
      <c r="I9" s="115"/>
    </row>
    <row r="10" spans="1:9">
      <c r="A10" s="62">
        <v>42643</v>
      </c>
      <c r="B10" s="115">
        <v>8.2427754029614562</v>
      </c>
      <c r="C10" s="115">
        <v>8.6149867950779502</v>
      </c>
      <c r="D10" s="115">
        <v>8.5528106469924925</v>
      </c>
      <c r="E10" s="115">
        <v>6.8479156938203944</v>
      </c>
      <c r="G10" s="115"/>
      <c r="I10" s="115"/>
    </row>
    <row r="11" spans="1:9">
      <c r="A11" s="62">
        <v>42735</v>
      </c>
      <c r="B11" s="115">
        <v>7.4678308171711949</v>
      </c>
      <c r="C11" s="115">
        <v>8.1937499370176923</v>
      </c>
      <c r="D11" s="115">
        <v>7.3282351246225064</v>
      </c>
      <c r="E11" s="115">
        <v>7.3503630708347867</v>
      </c>
      <c r="G11" s="115"/>
      <c r="I11" s="115"/>
    </row>
    <row r="12" spans="1:9">
      <c r="A12" s="62">
        <v>42825</v>
      </c>
      <c r="B12" s="115">
        <v>7.2751385229092635</v>
      </c>
      <c r="C12" s="115">
        <v>6.7832489432923415</v>
      </c>
      <c r="D12" s="115">
        <v>7.1554314044309564</v>
      </c>
      <c r="E12" s="115">
        <v>3.9696331648948258</v>
      </c>
      <c r="G12" s="115"/>
      <c r="I12" s="115"/>
    </row>
    <row r="13" spans="1:9">
      <c r="A13" s="62">
        <v>42916</v>
      </c>
      <c r="B13" s="115">
        <v>5.7142132005275181</v>
      </c>
      <c r="C13" s="115">
        <v>5.9385011041899194</v>
      </c>
      <c r="D13" s="115">
        <v>3.936902185093194</v>
      </c>
      <c r="E13" s="115">
        <v>10.928926597415668</v>
      </c>
      <c r="G13" s="115"/>
      <c r="I13" s="115"/>
    </row>
    <row r="14" spans="1:9">
      <c r="A14" s="62">
        <v>43008</v>
      </c>
      <c r="B14" s="115">
        <v>4.9051329694512757</v>
      </c>
      <c r="C14" s="115">
        <v>5.8461124603958137</v>
      </c>
      <c r="D14" s="115">
        <v>2.1605161092861147</v>
      </c>
      <c r="E14" s="115">
        <v>12.228749439990461</v>
      </c>
      <c r="G14" s="115"/>
      <c r="I14" s="115"/>
    </row>
    <row r="15" spans="1:9">
      <c r="A15" s="62">
        <v>43100</v>
      </c>
      <c r="B15" s="115">
        <v>5.4238090656558047</v>
      </c>
      <c r="C15" s="115">
        <v>7.7509092385610101</v>
      </c>
      <c r="D15" s="115">
        <v>2.2647185850576568</v>
      </c>
      <c r="E15" s="115">
        <v>19.305032936172537</v>
      </c>
      <c r="G15" s="115"/>
      <c r="I15" s="115"/>
    </row>
    <row r="16" spans="1:9">
      <c r="A16" s="62">
        <v>43190</v>
      </c>
      <c r="B16" s="115">
        <v>7.3270777165868495</v>
      </c>
      <c r="C16" s="115">
        <v>10.029921616841353</v>
      </c>
      <c r="D16" s="115">
        <v>5.1672286109167853</v>
      </c>
      <c r="E16" s="115">
        <v>26.307065599984657</v>
      </c>
      <c r="G16" s="115"/>
      <c r="I16" s="115"/>
    </row>
    <row r="17" spans="1:9">
      <c r="A17" s="62">
        <v>43281</v>
      </c>
      <c r="B17" s="115">
        <v>8.9394945810035829</v>
      </c>
      <c r="C17" s="115">
        <v>9.7552315280522883</v>
      </c>
      <c r="D17" s="115">
        <v>9.4269677830927545</v>
      </c>
      <c r="E17" s="115">
        <v>19.808239918185077</v>
      </c>
      <c r="G17" s="115"/>
      <c r="I17" s="115"/>
    </row>
    <row r="18" spans="1:9">
      <c r="A18" s="62">
        <v>43373</v>
      </c>
      <c r="B18" s="115">
        <v>8.4855238858523752</v>
      </c>
      <c r="C18" s="115">
        <v>8.9761112047145986</v>
      </c>
      <c r="D18" s="115">
        <v>9.4777097274191711</v>
      </c>
      <c r="E18" s="115">
        <v>18.09535840033929</v>
      </c>
      <c r="G18" s="115"/>
      <c r="I18" s="115"/>
    </row>
    <row r="19" spans="1:9">
      <c r="A19" s="62">
        <v>43465</v>
      </c>
      <c r="B19" s="115">
        <v>7.9253494320180362</v>
      </c>
      <c r="C19" s="115">
        <v>6.7711424658812636</v>
      </c>
      <c r="D19" s="115">
        <v>9.5101219186820565</v>
      </c>
      <c r="E19" s="115">
        <v>12.141390271542974</v>
      </c>
      <c r="G19" s="115"/>
      <c r="I19" s="115"/>
    </row>
    <row r="20" spans="1:9">
      <c r="A20" s="62">
        <v>43555</v>
      </c>
      <c r="B20" s="115">
        <v>7.2378040078532324</v>
      </c>
      <c r="C20" s="115">
        <v>5.7112992285187181</v>
      </c>
      <c r="D20" s="115">
        <v>8.8722105745589808</v>
      </c>
      <c r="E20" s="115">
        <v>12.518632488873038</v>
      </c>
      <c r="G20" s="115"/>
      <c r="I20" s="115"/>
    </row>
    <row r="21" spans="1:9">
      <c r="A21" s="62">
        <v>43646</v>
      </c>
      <c r="B21" s="115">
        <v>6.0715262640286261</v>
      </c>
      <c r="C21" s="115">
        <v>5.4757925609485447</v>
      </c>
      <c r="D21" s="115">
        <v>6.5255929438574833</v>
      </c>
      <c r="E21" s="115">
        <v>13.158744477267458</v>
      </c>
      <c r="G21" s="115"/>
      <c r="I21" s="115"/>
    </row>
    <row r="22" spans="1:9">
      <c r="A22" s="62">
        <v>43738</v>
      </c>
      <c r="B22" s="115">
        <v>6.0733196337825257</v>
      </c>
      <c r="C22" s="115">
        <v>5.7209677673415671</v>
      </c>
      <c r="D22" s="115">
        <v>6.268029926760077</v>
      </c>
      <c r="E22" s="115">
        <v>12.489133515360983</v>
      </c>
      <c r="G22" s="115"/>
      <c r="I22" s="115"/>
    </row>
    <row r="23" spans="1:9">
      <c r="A23" s="62">
        <v>43830</v>
      </c>
      <c r="B23" s="115">
        <v>5.4840049417660852</v>
      </c>
      <c r="C23" s="115">
        <v>5.908622628478688</v>
      </c>
      <c r="D23" s="115">
        <v>4.8067000403608118</v>
      </c>
      <c r="E23" s="115">
        <v>15.344356628319211</v>
      </c>
      <c r="G23" s="115"/>
      <c r="I23" s="115"/>
    </row>
    <row r="24" spans="1:9">
      <c r="A24" s="62">
        <v>43921</v>
      </c>
      <c r="B24" s="115">
        <v>5.1926640490183029</v>
      </c>
      <c r="C24" s="115">
        <v>5.9868707960753387</v>
      </c>
      <c r="D24" s="115">
        <v>4.7934946965463299</v>
      </c>
      <c r="E24" s="115">
        <v>9.0401511541212454</v>
      </c>
      <c r="G24" s="115"/>
      <c r="I24" s="115"/>
    </row>
    <row r="25" spans="1:9">
      <c r="A25" s="62">
        <v>44012</v>
      </c>
      <c r="B25" s="115">
        <v>2.7946912350560904</v>
      </c>
      <c r="C25" s="115">
        <v>5.0917679540103622</v>
      </c>
      <c r="D25" s="115">
        <v>0.20802707527991515</v>
      </c>
      <c r="E25" s="115">
        <v>9.1099686818013392</v>
      </c>
      <c r="G25" s="115"/>
      <c r="I25" s="115"/>
    </row>
    <row r="26" spans="1:9">
      <c r="A26" s="62">
        <v>44104</v>
      </c>
      <c r="B26" s="115">
        <v>2.0538295128742723</v>
      </c>
      <c r="C26" s="115">
        <v>4.9287113365257484</v>
      </c>
      <c r="D26" s="115">
        <v>-1.0458329354669949</v>
      </c>
      <c r="E26" s="115">
        <v>8.195414422706925</v>
      </c>
      <c r="G26" s="115"/>
      <c r="I26" s="115"/>
    </row>
    <row r="27" spans="1:9">
      <c r="A27" s="62">
        <v>44196</v>
      </c>
      <c r="B27" s="115">
        <v>1.5437370685043694</v>
      </c>
      <c r="C27" s="115">
        <v>4.5261309026593199</v>
      </c>
      <c r="D27" s="115">
        <v>-1.6119239927957496</v>
      </c>
      <c r="E27" s="115">
        <v>-4.714157034712418</v>
      </c>
      <c r="G27" s="115"/>
      <c r="I27" s="115"/>
    </row>
    <row r="28" spans="1:9">
      <c r="A28" s="62">
        <v>44286</v>
      </c>
      <c r="B28" s="115">
        <v>1.344056003548233</v>
      </c>
      <c r="C28" s="115">
        <v>4.9223167103120913</v>
      </c>
      <c r="D28" s="115">
        <v>-3.0186019444909395</v>
      </c>
      <c r="E28" s="115">
        <v>-0.56801951928021621</v>
      </c>
      <c r="G28" s="115"/>
      <c r="I28" s="115"/>
    </row>
    <row r="29" spans="1:9">
      <c r="A29" s="62">
        <v>44377</v>
      </c>
      <c r="B29" s="115">
        <v>2.640208587881343</v>
      </c>
      <c r="C29" s="115">
        <v>5.841492958138006</v>
      </c>
      <c r="D29" s="115">
        <v>-1.0096815480751364</v>
      </c>
      <c r="E29" s="115">
        <v>3.0110902072949752</v>
      </c>
      <c r="G29" s="115"/>
      <c r="I29" s="115"/>
    </row>
    <row r="30" spans="1:9">
      <c r="A30" s="62">
        <v>44469</v>
      </c>
      <c r="B30" s="115">
        <v>3.9560696149384178</v>
      </c>
      <c r="C30" s="115">
        <v>6.3360425861853198</v>
      </c>
      <c r="D30" s="115">
        <v>-0.33825609726495509</v>
      </c>
      <c r="E30" s="115">
        <v>4.0939082936575888</v>
      </c>
      <c r="G30" s="115"/>
      <c r="I30" s="115"/>
    </row>
    <row r="31" spans="1:9">
      <c r="A31" s="62">
        <v>44561</v>
      </c>
      <c r="B31" s="115">
        <v>3.9993611839514775</v>
      </c>
      <c r="C31" s="115">
        <v>4.2324030566101012</v>
      </c>
      <c r="D31" s="115">
        <v>0.90470781419307311</v>
      </c>
      <c r="E31" s="115">
        <v>30.388237702698518</v>
      </c>
      <c r="G31" s="115"/>
      <c r="I31" s="115"/>
    </row>
    <row r="32" spans="1:9">
      <c r="A32" s="62">
        <v>44651</v>
      </c>
      <c r="B32" s="115">
        <v>4.9385714580828743</v>
      </c>
      <c r="C32" s="115">
        <v>4.2524342656771408</v>
      </c>
      <c r="D32" s="115">
        <v>3.5262430905029341</v>
      </c>
      <c r="E32" s="115">
        <v>28.549041619469072</v>
      </c>
      <c r="G32" s="115"/>
      <c r="I32" s="115"/>
    </row>
    <row r="33" spans="1:9">
      <c r="A33" s="62">
        <v>44742</v>
      </c>
      <c r="B33" s="115">
        <v>6.4180278264845292</v>
      </c>
      <c r="C33" s="115">
        <v>4.3788250573475018</v>
      </c>
      <c r="D33" s="115">
        <v>7.0147741407727393</v>
      </c>
      <c r="E33" s="115">
        <v>23.059584190390737</v>
      </c>
      <c r="G33" s="115"/>
      <c r="I33" s="115"/>
    </row>
    <row r="34" spans="1:9">
      <c r="A34" s="62">
        <v>44834</v>
      </c>
      <c r="B34" s="115">
        <v>4.2614005111673681</v>
      </c>
      <c r="C34" s="115">
        <v>3.1177210377573372</v>
      </c>
      <c r="D34" s="115">
        <v>5.2749486354062292</v>
      </c>
      <c r="E34" s="115">
        <v>21.146299520998891</v>
      </c>
      <c r="G34" s="115"/>
      <c r="I34" s="115"/>
    </row>
    <row r="35" spans="1:9">
      <c r="A35" s="62">
        <v>44926</v>
      </c>
      <c r="B35" s="115">
        <v>5.7707887826801141</v>
      </c>
      <c r="C35" s="115">
        <v>4.8719339075047774</v>
      </c>
      <c r="D35" s="115">
        <v>7.7462157433374701</v>
      </c>
      <c r="E35" s="115">
        <v>7.7442933386935531</v>
      </c>
      <c r="G35" s="115"/>
      <c r="I35" s="115"/>
    </row>
    <row r="38" spans="1:9">
      <c r="C38" s="121"/>
      <c r="D38" s="121"/>
      <c r="E38" s="121"/>
      <c r="F38" s="121"/>
      <c r="G38" s="121"/>
      <c r="H38" s="121"/>
      <c r="I38" s="121"/>
    </row>
    <row r="39" spans="1:9">
      <c r="B39" s="121"/>
      <c r="C39" s="121"/>
      <c r="D39" s="121"/>
      <c r="E39" s="121"/>
      <c r="F39" s="121"/>
      <c r="G39" s="121"/>
      <c r="H39" s="121"/>
      <c r="I39" s="121"/>
    </row>
    <row r="40" spans="1:9">
      <c r="B40" s="121"/>
      <c r="C40" s="121"/>
      <c r="D40" s="121"/>
      <c r="E40" s="121"/>
      <c r="F40" s="121"/>
      <c r="G40" s="121"/>
      <c r="H40" s="121"/>
      <c r="I40" s="121"/>
    </row>
    <row r="41" spans="1:9">
      <c r="B41" s="121"/>
      <c r="C41" s="121"/>
      <c r="D41" s="121"/>
      <c r="E41" s="121"/>
      <c r="F41" s="121"/>
      <c r="G41" s="121"/>
      <c r="H41" s="121"/>
      <c r="I41" s="121"/>
    </row>
    <row r="42" spans="1:9">
      <c r="B42" s="121"/>
      <c r="C42" s="121"/>
      <c r="D42" s="121"/>
      <c r="E42" s="121"/>
      <c r="F42" s="121"/>
      <c r="G42" s="121"/>
      <c r="H42" s="121"/>
      <c r="I42" s="121"/>
    </row>
    <row r="43" spans="1:9">
      <c r="B43" s="121"/>
      <c r="C43" s="121"/>
      <c r="D43" s="121"/>
      <c r="E43" s="121"/>
      <c r="F43" s="121"/>
      <c r="G43" s="121"/>
      <c r="H43" s="121"/>
      <c r="I43" s="121"/>
    </row>
    <row r="44" spans="1:9">
      <c r="B44" s="121"/>
      <c r="C44" s="121"/>
      <c r="D44" s="121"/>
      <c r="E44" s="121"/>
      <c r="F44" s="121"/>
      <c r="G44" s="121"/>
      <c r="H44" s="121"/>
      <c r="I44" s="121"/>
    </row>
    <row r="45" spans="1:9">
      <c r="B45" s="121"/>
      <c r="C45" s="121"/>
      <c r="D45" s="121"/>
      <c r="E45" s="121"/>
      <c r="F45" s="121"/>
      <c r="G45" s="121"/>
      <c r="H45" s="121"/>
      <c r="I45" s="121"/>
    </row>
    <row r="46" spans="1:9">
      <c r="B46" s="121"/>
      <c r="C46" s="121"/>
      <c r="D46" s="121"/>
      <c r="E46" s="121"/>
      <c r="F46" s="121"/>
      <c r="G46" s="121"/>
      <c r="H46" s="121"/>
      <c r="I46" s="121"/>
    </row>
    <row r="47" spans="1:9">
      <c r="B47" s="121"/>
      <c r="C47" s="121"/>
      <c r="D47" s="121"/>
      <c r="E47" s="121"/>
      <c r="F47" s="121"/>
      <c r="G47" s="121"/>
      <c r="H47" s="121"/>
      <c r="I47" s="121"/>
    </row>
    <row r="48" spans="1:9">
      <c r="B48" s="121"/>
      <c r="C48" s="121"/>
      <c r="D48" s="121"/>
      <c r="E48" s="121"/>
      <c r="F48" s="121"/>
      <c r="G48" s="121"/>
      <c r="H48" s="121"/>
      <c r="I48" s="121"/>
    </row>
    <row r="49" spans="2:9">
      <c r="B49" s="121"/>
      <c r="C49" s="121"/>
      <c r="D49" s="121"/>
      <c r="E49" s="121"/>
      <c r="F49" s="121"/>
      <c r="G49" s="121"/>
      <c r="H49" s="121"/>
      <c r="I49" s="121"/>
    </row>
    <row r="50" spans="2:9">
      <c r="B50" s="121"/>
      <c r="C50" s="121"/>
      <c r="D50" s="121"/>
      <c r="E50" s="121"/>
      <c r="F50" s="121"/>
      <c r="G50" s="121"/>
      <c r="H50" s="121"/>
      <c r="I50" s="121"/>
    </row>
    <row r="51" spans="2:9">
      <c r="B51" s="121"/>
      <c r="C51" s="121"/>
      <c r="D51" s="121"/>
      <c r="E51" s="121"/>
      <c r="F51" s="121"/>
      <c r="G51" s="121"/>
      <c r="H51" s="121"/>
      <c r="I51" s="121"/>
    </row>
    <row r="52" spans="2:9">
      <c r="B52" s="121"/>
      <c r="C52" s="121"/>
      <c r="D52" s="121"/>
      <c r="E52" s="121"/>
      <c r="F52" s="121"/>
      <c r="G52" s="121"/>
      <c r="H52" s="121"/>
      <c r="I52" s="121"/>
    </row>
    <row r="53" spans="2:9">
      <c r="B53" s="121"/>
      <c r="C53" s="121"/>
      <c r="D53" s="121"/>
      <c r="E53" s="121"/>
      <c r="F53" s="121"/>
      <c r="G53" s="121"/>
      <c r="H53" s="121"/>
      <c r="I53" s="121"/>
    </row>
    <row r="54" spans="2:9">
      <c r="B54" s="121"/>
      <c r="C54" s="121"/>
      <c r="D54" s="121"/>
      <c r="E54" s="121"/>
      <c r="F54" s="121"/>
      <c r="G54" s="121"/>
      <c r="H54" s="121"/>
      <c r="I54" s="121"/>
    </row>
    <row r="55" spans="2:9">
      <c r="B55" s="121"/>
      <c r="C55" s="121"/>
      <c r="D55" s="121"/>
      <c r="E55" s="121"/>
      <c r="F55" s="121"/>
      <c r="G55" s="121"/>
      <c r="H55" s="121"/>
      <c r="I55" s="121"/>
    </row>
    <row r="56" spans="2:9">
      <c r="B56" s="121"/>
      <c r="C56" s="121"/>
      <c r="D56" s="121"/>
      <c r="E56" s="121"/>
      <c r="F56" s="121"/>
      <c r="G56" s="121"/>
      <c r="H56" s="121"/>
      <c r="I56" s="121"/>
    </row>
    <row r="57" spans="2:9">
      <c r="B57" s="121"/>
      <c r="C57" s="121"/>
      <c r="D57" s="121"/>
      <c r="E57" s="121"/>
      <c r="F57" s="121"/>
      <c r="G57" s="121"/>
      <c r="H57" s="121"/>
      <c r="I57" s="121"/>
    </row>
    <row r="58" spans="2:9">
      <c r="B58" s="121"/>
      <c r="C58" s="121"/>
      <c r="D58" s="121"/>
      <c r="E58" s="121"/>
      <c r="F58" s="121"/>
      <c r="G58" s="121"/>
      <c r="H58" s="121"/>
      <c r="I58" s="121"/>
    </row>
    <row r="59" spans="2:9">
      <c r="B59" s="121"/>
      <c r="C59" s="121"/>
      <c r="D59" s="121"/>
      <c r="E59" s="121"/>
      <c r="F59" s="121"/>
      <c r="G59" s="121"/>
      <c r="H59" s="121"/>
      <c r="I59" s="121"/>
    </row>
    <row r="60" spans="2:9">
      <c r="B60" s="121"/>
      <c r="C60" s="121"/>
      <c r="D60" s="121"/>
      <c r="E60" s="121"/>
      <c r="F60" s="121"/>
      <c r="G60" s="121"/>
      <c r="H60" s="121"/>
      <c r="I60" s="121"/>
    </row>
    <row r="61" spans="2:9">
      <c r="B61" s="121"/>
      <c r="C61" s="121"/>
      <c r="D61" s="121"/>
      <c r="E61" s="121"/>
      <c r="F61" s="121"/>
      <c r="G61" s="121"/>
      <c r="H61" s="121"/>
      <c r="I61" s="121"/>
    </row>
    <row r="62" spans="2:9">
      <c r="B62" s="121"/>
      <c r="C62" s="121"/>
      <c r="D62" s="121"/>
      <c r="E62" s="121"/>
      <c r="F62" s="121"/>
      <c r="G62" s="121"/>
      <c r="H62" s="121"/>
      <c r="I62" s="121"/>
    </row>
    <row r="63" spans="2:9">
      <c r="B63" s="121"/>
      <c r="C63" s="121"/>
      <c r="D63" s="121"/>
      <c r="E63" s="121"/>
      <c r="F63" s="121"/>
      <c r="G63" s="121"/>
      <c r="H63" s="121"/>
      <c r="I63" s="121"/>
    </row>
    <row r="64" spans="2:9">
      <c r="B64" s="121"/>
      <c r="C64" s="121"/>
      <c r="D64" s="121"/>
      <c r="E64" s="121"/>
      <c r="F64" s="121"/>
      <c r="G64" s="121"/>
      <c r="H64" s="121"/>
      <c r="I64" s="121"/>
    </row>
    <row r="65" spans="2:9">
      <c r="B65" s="121"/>
      <c r="C65" s="121"/>
      <c r="D65" s="121"/>
      <c r="E65" s="121"/>
      <c r="F65" s="121"/>
      <c r="G65" s="121"/>
      <c r="H65" s="121"/>
      <c r="I65" s="121"/>
    </row>
    <row r="66" spans="2:9">
      <c r="B66" s="121"/>
      <c r="C66" s="121"/>
      <c r="D66" s="121"/>
      <c r="E66" s="121"/>
      <c r="F66" s="121"/>
      <c r="G66" s="121"/>
      <c r="H66" s="121"/>
      <c r="I66" s="121"/>
    </row>
    <row r="67" spans="2:9">
      <c r="B67" s="121"/>
      <c r="C67" s="121"/>
      <c r="D67" s="121"/>
      <c r="E67" s="121"/>
      <c r="F67" s="121"/>
      <c r="G67" s="121"/>
      <c r="H67" s="121"/>
      <c r="I67" s="121"/>
    </row>
    <row r="68" spans="2:9">
      <c r="B68" s="121"/>
      <c r="C68" s="121"/>
      <c r="D68" s="121"/>
      <c r="E68" s="121"/>
      <c r="F68" s="121"/>
      <c r="G68" s="121"/>
      <c r="H68" s="121"/>
      <c r="I68" s="121"/>
    </row>
    <row r="69" spans="2:9">
      <c r="B69" s="121"/>
      <c r="C69" s="121"/>
      <c r="D69" s="121"/>
      <c r="E69" s="121"/>
      <c r="F69" s="121"/>
      <c r="G69" s="121"/>
      <c r="H69" s="121"/>
      <c r="I69" s="121"/>
    </row>
    <row r="70" spans="2:9">
      <c r="B70" s="121"/>
      <c r="C70" s="121"/>
      <c r="D70" s="121"/>
      <c r="E70" s="121"/>
      <c r="F70" s="121"/>
      <c r="G70" s="121"/>
      <c r="H70" s="121"/>
      <c r="I70" s="121"/>
    </row>
    <row r="71" spans="2:9">
      <c r="B71" s="121"/>
      <c r="C71" s="121"/>
      <c r="D71" s="121"/>
      <c r="E71" s="121"/>
      <c r="F71" s="121"/>
      <c r="G71" s="121"/>
      <c r="H71" s="121"/>
      <c r="I71" s="121"/>
    </row>
    <row r="72" spans="2:9">
      <c r="B72" s="121"/>
      <c r="C72" s="121"/>
      <c r="D72" s="121"/>
      <c r="E72" s="121"/>
      <c r="F72" s="121"/>
      <c r="G72" s="121"/>
      <c r="H72" s="121"/>
      <c r="I72" s="121"/>
    </row>
    <row r="73" spans="2:9">
      <c r="B73" s="121"/>
      <c r="C73" s="121"/>
      <c r="D73" s="121"/>
      <c r="E73" s="121"/>
      <c r="F73" s="121"/>
      <c r="G73" s="121"/>
      <c r="H73" s="121"/>
      <c r="I73" s="121"/>
    </row>
    <row r="74" spans="2:9">
      <c r="B74" s="121"/>
      <c r="C74" s="121"/>
      <c r="D74" s="121"/>
      <c r="E74" s="121"/>
      <c r="F74" s="121"/>
      <c r="G74" s="121"/>
      <c r="H74" s="121"/>
      <c r="I74" s="121"/>
    </row>
    <row r="75" spans="2:9">
      <c r="B75" s="121"/>
      <c r="C75" s="121"/>
      <c r="D75" s="121"/>
      <c r="E75" s="121"/>
      <c r="F75" s="121"/>
      <c r="G75" s="121"/>
      <c r="H75" s="121"/>
      <c r="I75" s="121"/>
    </row>
    <row r="76" spans="2:9">
      <c r="B76" s="121"/>
      <c r="C76" s="121"/>
      <c r="D76" s="121"/>
      <c r="E76" s="121"/>
      <c r="F76" s="121"/>
      <c r="G76" s="121"/>
      <c r="H76" s="121"/>
      <c r="I76" s="121"/>
    </row>
    <row r="77" spans="2:9">
      <c r="B77" s="121"/>
      <c r="C77" s="121"/>
      <c r="D77" s="121"/>
      <c r="E77" s="121"/>
      <c r="F77" s="121"/>
      <c r="G77" s="121"/>
      <c r="H77" s="121"/>
      <c r="I77" s="121"/>
    </row>
    <row r="78" spans="2:9">
      <c r="B78" s="121"/>
      <c r="C78" s="121"/>
      <c r="D78" s="121"/>
      <c r="E78" s="121"/>
      <c r="F78" s="121"/>
      <c r="G78" s="121"/>
      <c r="H78" s="121"/>
      <c r="I78" s="121"/>
    </row>
    <row r="79" spans="2:9">
      <c r="B79" s="121"/>
      <c r="C79" s="121"/>
      <c r="D79" s="121"/>
      <c r="E79" s="121"/>
      <c r="F79" s="121"/>
      <c r="G79" s="121"/>
      <c r="H79" s="121"/>
      <c r="I79" s="121"/>
    </row>
    <row r="80" spans="2:9">
      <c r="B80" s="121"/>
      <c r="C80" s="121"/>
      <c r="D80" s="121"/>
      <c r="E80" s="121"/>
      <c r="F80" s="121"/>
      <c r="G80" s="121"/>
      <c r="H80" s="121"/>
      <c r="I80" s="121"/>
    </row>
    <row r="81" spans="2:9">
      <c r="B81" s="121"/>
      <c r="C81" s="121"/>
      <c r="D81" s="121"/>
      <c r="E81" s="121"/>
      <c r="F81" s="121"/>
      <c r="G81" s="121"/>
      <c r="H81" s="121"/>
      <c r="I81" s="121"/>
    </row>
    <row r="82" spans="2:9">
      <c r="B82" s="121"/>
      <c r="C82" s="121"/>
      <c r="D82" s="121"/>
      <c r="E82" s="121"/>
      <c r="F82" s="121"/>
      <c r="G82" s="121"/>
      <c r="H82" s="121"/>
      <c r="I82" s="121"/>
    </row>
    <row r="83" spans="2:9">
      <c r="B83" s="121"/>
      <c r="C83" s="121"/>
      <c r="D83" s="121"/>
      <c r="E83" s="121"/>
      <c r="F83" s="121"/>
      <c r="G83" s="121"/>
      <c r="H83" s="121"/>
      <c r="I83" s="121"/>
    </row>
    <row r="84" spans="2:9">
      <c r="B84" s="121"/>
      <c r="C84" s="121"/>
      <c r="D84" s="121"/>
      <c r="E84" s="121"/>
      <c r="F84" s="121"/>
      <c r="G84" s="121"/>
      <c r="H84" s="121"/>
      <c r="I84" s="121"/>
    </row>
    <row r="85" spans="2:9">
      <c r="B85" s="121"/>
      <c r="C85" s="121"/>
      <c r="D85" s="121"/>
      <c r="E85" s="121"/>
      <c r="F85" s="121"/>
      <c r="G85" s="121"/>
      <c r="H85" s="121"/>
      <c r="I85" s="121"/>
    </row>
    <row r="86" spans="2:9">
      <c r="B86" s="121"/>
      <c r="C86" s="121"/>
      <c r="D86" s="121"/>
      <c r="E86" s="121"/>
      <c r="F86" s="121"/>
      <c r="G86" s="121"/>
      <c r="H86" s="121"/>
      <c r="I86" s="121"/>
    </row>
    <row r="87" spans="2:9">
      <c r="B87" s="121"/>
      <c r="C87" s="121"/>
      <c r="D87" s="121"/>
      <c r="E87" s="121"/>
      <c r="F87" s="121"/>
      <c r="G87" s="121"/>
      <c r="H87" s="121"/>
      <c r="I87" s="121"/>
    </row>
    <row r="88" spans="2:9">
      <c r="B88" s="121"/>
      <c r="C88" s="121"/>
      <c r="D88" s="121"/>
      <c r="E88" s="121"/>
      <c r="F88" s="121"/>
      <c r="G88" s="121"/>
      <c r="H88" s="121"/>
      <c r="I88" s="121"/>
    </row>
    <row r="89" spans="2:9">
      <c r="B89" s="121"/>
      <c r="C89" s="121"/>
      <c r="D89" s="121"/>
      <c r="E89" s="121"/>
      <c r="F89" s="121"/>
      <c r="G89" s="121"/>
      <c r="H89" s="121"/>
      <c r="I89" s="121"/>
    </row>
    <row r="90" spans="2:9">
      <c r="B90" s="121"/>
      <c r="C90" s="121"/>
      <c r="D90" s="121"/>
      <c r="E90" s="121"/>
      <c r="F90" s="121"/>
      <c r="G90" s="121"/>
      <c r="H90" s="121"/>
      <c r="I90" s="121"/>
    </row>
    <row r="91" spans="2:9">
      <c r="B91" s="121"/>
      <c r="C91" s="121"/>
      <c r="D91" s="121"/>
      <c r="E91" s="121"/>
      <c r="F91" s="121"/>
      <c r="G91" s="121"/>
      <c r="H91" s="121"/>
      <c r="I91" s="121"/>
    </row>
    <row r="92" spans="2:9">
      <c r="B92" s="121"/>
      <c r="C92" s="121"/>
      <c r="D92" s="121"/>
      <c r="E92" s="121"/>
      <c r="F92" s="121"/>
      <c r="G92" s="121"/>
      <c r="H92" s="121"/>
      <c r="I92" s="121"/>
    </row>
    <row r="93" spans="2:9">
      <c r="B93" s="121"/>
      <c r="C93" s="121"/>
      <c r="D93" s="121"/>
      <c r="E93" s="121"/>
      <c r="F93" s="121"/>
      <c r="G93" s="121"/>
      <c r="H93" s="121"/>
      <c r="I93" s="121"/>
    </row>
    <row r="94" spans="2:9">
      <c r="B94" s="121"/>
      <c r="C94" s="121"/>
      <c r="D94" s="121"/>
      <c r="E94" s="121"/>
      <c r="F94" s="121"/>
      <c r="G94" s="121"/>
      <c r="H94" s="121"/>
      <c r="I94" s="121"/>
    </row>
    <row r="95" spans="2:9">
      <c r="B95" s="121"/>
      <c r="C95" s="121"/>
      <c r="D95" s="121"/>
      <c r="E95" s="121"/>
      <c r="F95" s="121"/>
      <c r="G95" s="121"/>
      <c r="H95" s="121"/>
      <c r="I95" s="121"/>
    </row>
    <row r="96" spans="2:9">
      <c r="B96" s="121"/>
      <c r="C96" s="121"/>
      <c r="D96" s="121"/>
      <c r="E96" s="121"/>
      <c r="F96" s="121"/>
      <c r="G96" s="121"/>
      <c r="H96" s="121"/>
      <c r="I96" s="121"/>
    </row>
    <row r="97" spans="2:9">
      <c r="B97" s="121"/>
      <c r="C97" s="121"/>
      <c r="D97" s="121"/>
      <c r="E97" s="121"/>
      <c r="F97" s="121"/>
      <c r="G97" s="121"/>
      <c r="H97" s="121"/>
      <c r="I97" s="121"/>
    </row>
    <row r="98" spans="2:9">
      <c r="B98" s="121"/>
      <c r="C98" s="121"/>
      <c r="D98" s="121"/>
      <c r="E98" s="121"/>
      <c r="F98" s="121"/>
      <c r="G98" s="121"/>
      <c r="H98" s="121"/>
      <c r="I98" s="121"/>
    </row>
    <row r="99" spans="2:9">
      <c r="B99" s="121"/>
      <c r="C99" s="121"/>
      <c r="D99" s="121"/>
      <c r="E99" s="121"/>
      <c r="F99" s="121"/>
      <c r="G99" s="121"/>
      <c r="H99" s="121"/>
      <c r="I99" s="121"/>
    </row>
    <row r="100" spans="2:9">
      <c r="B100" s="121"/>
      <c r="C100" s="121"/>
      <c r="D100" s="121"/>
      <c r="E100" s="121"/>
      <c r="F100" s="121"/>
      <c r="G100" s="121"/>
      <c r="H100" s="121"/>
      <c r="I100" s="121"/>
    </row>
    <row r="101" spans="2:9">
      <c r="B101" s="121"/>
      <c r="C101" s="121"/>
      <c r="D101" s="121"/>
      <c r="E101" s="121"/>
      <c r="F101" s="121"/>
      <c r="G101" s="121"/>
      <c r="H101" s="121"/>
      <c r="I101" s="121"/>
    </row>
    <row r="102" spans="2:9">
      <c r="B102" s="121"/>
      <c r="C102" s="121"/>
      <c r="D102" s="121"/>
      <c r="E102" s="121"/>
      <c r="F102" s="121"/>
      <c r="G102" s="121"/>
      <c r="H102" s="121"/>
      <c r="I102" s="121"/>
    </row>
    <row r="103" spans="2:9">
      <c r="B103" s="121"/>
      <c r="C103" s="121"/>
      <c r="D103" s="121"/>
      <c r="E103" s="121"/>
      <c r="F103" s="121"/>
      <c r="G103" s="121"/>
      <c r="H103" s="121"/>
      <c r="I103" s="121"/>
    </row>
    <row r="104" spans="2:9">
      <c r="B104" s="121"/>
      <c r="C104" s="121"/>
      <c r="D104" s="121"/>
      <c r="E104" s="121"/>
      <c r="F104" s="121"/>
      <c r="G104" s="121"/>
      <c r="H104" s="121"/>
      <c r="I104" s="121"/>
    </row>
    <row r="105" spans="2:9">
      <c r="B105" s="121"/>
      <c r="C105" s="121"/>
      <c r="D105" s="121"/>
      <c r="E105" s="121"/>
      <c r="F105" s="121"/>
      <c r="G105" s="121"/>
      <c r="H105" s="121"/>
      <c r="I105" s="121"/>
    </row>
    <row r="106" spans="2:9">
      <c r="B106" s="121"/>
      <c r="C106" s="121"/>
      <c r="D106" s="121"/>
      <c r="E106" s="121"/>
      <c r="F106" s="121"/>
      <c r="G106" s="121"/>
      <c r="H106" s="121"/>
      <c r="I106" s="121"/>
    </row>
    <row r="107" spans="2:9">
      <c r="B107" s="121"/>
      <c r="C107" s="121"/>
      <c r="D107" s="121"/>
      <c r="E107" s="121"/>
      <c r="F107" s="121"/>
      <c r="G107" s="121"/>
      <c r="H107" s="121"/>
      <c r="I107" s="121"/>
    </row>
    <row r="108" spans="2:9">
      <c r="B108" s="121"/>
      <c r="C108" s="121"/>
      <c r="D108" s="121"/>
      <c r="E108" s="121"/>
      <c r="F108" s="121"/>
      <c r="G108" s="121"/>
      <c r="H108" s="121"/>
      <c r="I108" s="121"/>
    </row>
    <row r="109" spans="2:9">
      <c r="B109" s="121"/>
      <c r="C109" s="121"/>
      <c r="D109" s="121"/>
      <c r="E109" s="121"/>
      <c r="F109" s="121"/>
      <c r="G109" s="121"/>
      <c r="H109" s="121"/>
      <c r="I109" s="121"/>
    </row>
    <row r="110" spans="2:9">
      <c r="B110" s="121"/>
      <c r="C110" s="121"/>
      <c r="D110" s="121"/>
      <c r="E110" s="121"/>
      <c r="F110" s="121"/>
      <c r="G110" s="121"/>
      <c r="H110" s="121"/>
      <c r="I110" s="121"/>
    </row>
    <row r="111" spans="2:9">
      <c r="B111" s="121"/>
      <c r="C111" s="121"/>
      <c r="D111" s="121"/>
      <c r="E111" s="121"/>
      <c r="F111" s="121"/>
      <c r="G111" s="121"/>
      <c r="H111" s="121"/>
      <c r="I111" s="121"/>
    </row>
    <row r="112" spans="2:9">
      <c r="B112" s="121"/>
      <c r="C112" s="121"/>
      <c r="D112" s="121"/>
      <c r="E112" s="121"/>
      <c r="F112" s="121"/>
      <c r="G112" s="121"/>
      <c r="H112" s="121"/>
      <c r="I112" s="121"/>
    </row>
    <row r="113" spans="2:9">
      <c r="B113" s="121"/>
      <c r="C113" s="121"/>
      <c r="D113" s="121"/>
      <c r="E113" s="121"/>
      <c r="F113" s="121"/>
      <c r="G113" s="121"/>
      <c r="H113" s="121"/>
      <c r="I113" s="121"/>
    </row>
    <row r="114" spans="2:9">
      <c r="B114" s="121"/>
      <c r="C114" s="121"/>
      <c r="D114" s="121"/>
      <c r="E114" s="121"/>
      <c r="F114" s="121"/>
      <c r="G114" s="121"/>
      <c r="H114" s="121"/>
      <c r="I114" s="121"/>
    </row>
    <row r="115" spans="2:9">
      <c r="B115" s="121"/>
      <c r="C115" s="121"/>
      <c r="D115" s="121"/>
      <c r="E115" s="121"/>
      <c r="F115" s="121"/>
      <c r="G115" s="121"/>
      <c r="H115" s="121"/>
      <c r="I115" s="121"/>
    </row>
    <row r="116" spans="2:9">
      <c r="B116" s="121"/>
      <c r="C116" s="121"/>
      <c r="D116" s="121"/>
      <c r="E116" s="121"/>
      <c r="F116" s="121"/>
      <c r="G116" s="121"/>
      <c r="H116" s="121"/>
      <c r="I116" s="121"/>
    </row>
    <row r="117" spans="2:9">
      <c r="B117" s="121"/>
      <c r="C117" s="121"/>
      <c r="D117" s="121"/>
      <c r="E117" s="121"/>
      <c r="F117" s="121"/>
      <c r="G117" s="121"/>
      <c r="H117" s="121"/>
      <c r="I117" s="121"/>
    </row>
    <row r="118" spans="2:9">
      <c r="B118" s="121"/>
      <c r="C118" s="121"/>
      <c r="D118" s="121"/>
      <c r="E118" s="121"/>
      <c r="F118" s="121"/>
      <c r="G118" s="121"/>
      <c r="H118" s="121"/>
      <c r="I118" s="121"/>
    </row>
    <row r="119" spans="2:9">
      <c r="B119" s="121"/>
      <c r="C119" s="121"/>
      <c r="D119" s="121"/>
      <c r="E119" s="121"/>
      <c r="F119" s="121"/>
      <c r="G119" s="121"/>
      <c r="H119" s="121"/>
      <c r="I119" s="121"/>
    </row>
    <row r="120" spans="2:9">
      <c r="B120" s="121"/>
      <c r="C120" s="121"/>
      <c r="D120" s="121"/>
      <c r="E120" s="121"/>
      <c r="F120" s="121"/>
      <c r="G120" s="121"/>
      <c r="H120" s="121"/>
      <c r="I120" s="121"/>
    </row>
    <row r="121" spans="2:9">
      <c r="B121" s="121"/>
      <c r="C121" s="121"/>
      <c r="D121" s="121"/>
      <c r="E121" s="121"/>
      <c r="F121" s="121"/>
      <c r="G121" s="121"/>
      <c r="H121" s="121"/>
      <c r="I121" s="121"/>
    </row>
    <row r="122" spans="2:9">
      <c r="B122" s="121"/>
      <c r="C122" s="121"/>
      <c r="D122" s="121"/>
      <c r="E122" s="121"/>
      <c r="F122" s="121"/>
      <c r="G122" s="121"/>
      <c r="H122" s="121"/>
      <c r="I122" s="121"/>
    </row>
    <row r="123" spans="2:9">
      <c r="B123" s="121"/>
      <c r="C123" s="121"/>
      <c r="D123" s="121"/>
      <c r="E123" s="121"/>
      <c r="F123" s="121"/>
      <c r="G123" s="121"/>
      <c r="H123" s="121"/>
      <c r="I123" s="121"/>
    </row>
    <row r="124" spans="2:9">
      <c r="B124" s="121"/>
      <c r="C124" s="121"/>
      <c r="D124" s="121"/>
      <c r="E124" s="121"/>
      <c r="F124" s="121"/>
      <c r="G124" s="121"/>
      <c r="H124" s="121"/>
      <c r="I124" s="121"/>
    </row>
    <row r="125" spans="2:9">
      <c r="B125" s="121"/>
      <c r="C125" s="121"/>
      <c r="D125" s="121"/>
      <c r="E125" s="121"/>
      <c r="F125" s="121"/>
      <c r="G125" s="121"/>
      <c r="H125" s="121"/>
      <c r="I125" s="121"/>
    </row>
    <row r="126" spans="2:9">
      <c r="B126" s="121"/>
      <c r="C126" s="121"/>
      <c r="D126" s="121"/>
      <c r="E126" s="121"/>
      <c r="F126" s="121"/>
      <c r="G126" s="121"/>
      <c r="H126" s="121"/>
      <c r="I126" s="121"/>
    </row>
    <row r="127" spans="2:9">
      <c r="B127" s="121"/>
      <c r="C127" s="121"/>
      <c r="D127" s="121"/>
      <c r="E127" s="121"/>
      <c r="F127" s="121"/>
      <c r="G127" s="121"/>
      <c r="H127" s="121"/>
      <c r="I127" s="121"/>
    </row>
    <row r="128" spans="2:9">
      <c r="B128" s="121"/>
      <c r="C128" s="121"/>
      <c r="D128" s="121"/>
      <c r="E128" s="121"/>
      <c r="F128" s="121"/>
      <c r="G128" s="121"/>
      <c r="H128" s="121"/>
      <c r="I128" s="121"/>
    </row>
    <row r="129" spans="2:9">
      <c r="B129" s="121"/>
      <c r="C129" s="121"/>
      <c r="D129" s="121"/>
      <c r="E129" s="121"/>
      <c r="F129" s="121"/>
      <c r="G129" s="121"/>
      <c r="H129" s="121"/>
      <c r="I129" s="121"/>
    </row>
    <row r="130" spans="2:9">
      <c r="B130" s="121"/>
      <c r="C130" s="121"/>
      <c r="D130" s="121"/>
      <c r="E130" s="121"/>
      <c r="F130" s="121"/>
      <c r="G130" s="121"/>
      <c r="H130" s="121"/>
      <c r="I130" s="121"/>
    </row>
    <row r="131" spans="2:9">
      <c r="B131" s="121"/>
      <c r="C131" s="121"/>
      <c r="D131" s="121"/>
      <c r="E131" s="121"/>
      <c r="F131" s="121"/>
      <c r="G131" s="121"/>
      <c r="H131" s="121"/>
      <c r="I131" s="121"/>
    </row>
    <row r="132" spans="2:9">
      <c r="B132" s="121"/>
      <c r="C132" s="121"/>
      <c r="D132" s="121"/>
      <c r="E132" s="121"/>
      <c r="F132" s="121"/>
      <c r="G132" s="121"/>
      <c r="H132" s="121"/>
      <c r="I132" s="121"/>
    </row>
    <row r="133" spans="2:9">
      <c r="B133" s="121"/>
      <c r="C133" s="121"/>
      <c r="D133" s="121"/>
      <c r="E133" s="121"/>
      <c r="F133" s="121"/>
      <c r="G133" s="121"/>
      <c r="H133" s="121"/>
      <c r="I133" s="121"/>
    </row>
    <row r="134" spans="2:9">
      <c r="B134" s="121"/>
      <c r="C134" s="121"/>
      <c r="D134" s="121"/>
      <c r="E134" s="121"/>
      <c r="F134" s="121"/>
      <c r="G134" s="121"/>
      <c r="H134" s="121"/>
      <c r="I134" s="121"/>
    </row>
    <row r="135" spans="2:9">
      <c r="B135" s="121"/>
      <c r="C135" s="121"/>
      <c r="D135" s="121"/>
      <c r="E135" s="121"/>
      <c r="F135" s="121"/>
      <c r="G135" s="121"/>
      <c r="H135" s="121"/>
      <c r="I135" s="121"/>
    </row>
    <row r="136" spans="2:9">
      <c r="B136" s="121"/>
      <c r="C136" s="121"/>
      <c r="D136" s="121"/>
      <c r="E136" s="121"/>
      <c r="F136" s="121"/>
      <c r="G136" s="121"/>
      <c r="H136" s="121"/>
      <c r="I136" s="121"/>
    </row>
    <row r="137" spans="2:9">
      <c r="B137" s="121"/>
      <c r="C137" s="121"/>
      <c r="D137" s="121"/>
      <c r="E137" s="121"/>
      <c r="F137" s="121"/>
      <c r="G137" s="121"/>
      <c r="H137" s="121"/>
      <c r="I137" s="121"/>
    </row>
    <row r="138" spans="2:9">
      <c r="B138" s="121"/>
      <c r="C138" s="121"/>
      <c r="D138" s="121"/>
      <c r="E138" s="121"/>
      <c r="F138" s="121"/>
      <c r="G138" s="121"/>
      <c r="H138" s="121"/>
      <c r="I138" s="121"/>
    </row>
    <row r="139" spans="2:9">
      <c r="B139" s="121"/>
      <c r="C139" s="121"/>
      <c r="D139" s="121"/>
      <c r="E139" s="121"/>
      <c r="F139" s="121"/>
      <c r="G139" s="121"/>
      <c r="H139" s="121"/>
      <c r="I139" s="121"/>
    </row>
    <row r="140" spans="2:9">
      <c r="B140" s="121"/>
      <c r="C140" s="121"/>
      <c r="D140" s="121"/>
      <c r="E140" s="121"/>
      <c r="F140" s="121"/>
      <c r="G140" s="121"/>
      <c r="H140" s="121"/>
      <c r="I140" s="121"/>
    </row>
    <row r="141" spans="2:9">
      <c r="B141" s="121"/>
      <c r="C141" s="121"/>
      <c r="D141" s="121"/>
      <c r="E141" s="121"/>
      <c r="F141" s="121"/>
      <c r="G141" s="121"/>
      <c r="H141" s="121"/>
      <c r="I141" s="121"/>
    </row>
    <row r="142" spans="2:9">
      <c r="B142" s="121"/>
      <c r="C142" s="121"/>
      <c r="D142" s="121"/>
      <c r="E142" s="121"/>
      <c r="F142" s="121"/>
      <c r="G142" s="121"/>
      <c r="H142" s="121"/>
      <c r="I142" s="121"/>
    </row>
    <row r="143" spans="2:9">
      <c r="B143" s="121"/>
      <c r="C143" s="121"/>
      <c r="D143" s="121"/>
      <c r="E143" s="121"/>
      <c r="F143" s="121"/>
      <c r="G143" s="121"/>
      <c r="H143" s="121"/>
      <c r="I143" s="121"/>
    </row>
    <row r="144" spans="2:9">
      <c r="B144" s="121"/>
      <c r="C144" s="121"/>
      <c r="D144" s="121"/>
      <c r="E144" s="121"/>
      <c r="F144" s="121"/>
      <c r="G144" s="121"/>
      <c r="H144" s="121"/>
      <c r="I144" s="121"/>
    </row>
    <row r="145" spans="2:9">
      <c r="B145" s="121"/>
      <c r="C145" s="121"/>
      <c r="D145" s="121"/>
      <c r="E145" s="121"/>
      <c r="F145" s="121"/>
      <c r="G145" s="121"/>
      <c r="H145" s="121"/>
      <c r="I145" s="121"/>
    </row>
    <row r="146" spans="2:9">
      <c r="B146" s="121"/>
      <c r="C146" s="121"/>
      <c r="D146" s="121"/>
      <c r="E146" s="121"/>
      <c r="F146" s="121"/>
      <c r="G146" s="121"/>
      <c r="H146" s="121"/>
      <c r="I146" s="121"/>
    </row>
    <row r="147" spans="2:9">
      <c r="B147" s="121"/>
      <c r="C147" s="121"/>
      <c r="D147" s="121"/>
      <c r="E147" s="121"/>
      <c r="F147" s="121"/>
      <c r="G147" s="121"/>
      <c r="H147" s="121"/>
      <c r="I147" s="121"/>
    </row>
    <row r="148" spans="2:9">
      <c r="B148" s="121"/>
      <c r="C148" s="121"/>
      <c r="D148" s="121"/>
      <c r="E148" s="121"/>
      <c r="F148" s="121"/>
      <c r="G148" s="121"/>
      <c r="H148" s="121"/>
      <c r="I148" s="121"/>
    </row>
    <row r="149" spans="2:9">
      <c r="B149" s="121"/>
      <c r="C149" s="121"/>
      <c r="D149" s="121"/>
      <c r="E149" s="121"/>
      <c r="F149" s="121"/>
      <c r="G149" s="121"/>
      <c r="H149" s="121"/>
      <c r="I149" s="121"/>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39"/>
  <sheetViews>
    <sheetView workbookViewId="0">
      <selection activeCell="H10" sqref="H10"/>
    </sheetView>
  </sheetViews>
  <sheetFormatPr defaultRowHeight="15"/>
  <cols>
    <col min="1" max="1" width="10" customWidth="1"/>
    <col min="2" max="2" width="20.5703125" customWidth="1"/>
    <col min="3" max="3" width="10.5703125" bestFit="1" customWidth="1"/>
  </cols>
  <sheetData>
    <row r="1" spans="1:29">
      <c r="A1" s="1" t="s">
        <v>0</v>
      </c>
      <c r="B1" t="s">
        <v>154</v>
      </c>
    </row>
    <row r="2" spans="1:29">
      <c r="A2" s="1" t="s">
        <v>1</v>
      </c>
      <c r="B2" t="s">
        <v>4</v>
      </c>
    </row>
    <row r="3" spans="1:29">
      <c r="A3" s="1" t="s">
        <v>2</v>
      </c>
      <c r="B3" t="s">
        <v>9</v>
      </c>
    </row>
    <row r="4" spans="1:29">
      <c r="A4" s="1" t="s">
        <v>3</v>
      </c>
      <c r="B4" t="s">
        <v>150</v>
      </c>
    </row>
    <row r="7" spans="1:29">
      <c r="A7" s="3"/>
      <c r="B7" s="5" t="s">
        <v>24</v>
      </c>
      <c r="C7" s="5" t="s">
        <v>25</v>
      </c>
    </row>
    <row r="8" spans="1:29">
      <c r="A8" s="2">
        <v>42094</v>
      </c>
      <c r="B8" s="9">
        <v>28.454185559280049</v>
      </c>
      <c r="C8" s="28">
        <v>28.454185559280049</v>
      </c>
      <c r="E8" s="60"/>
      <c r="F8" s="60"/>
    </row>
    <row r="9" spans="1:29">
      <c r="A9" s="2">
        <v>42185</v>
      </c>
      <c r="B9" s="27">
        <v>21.184304346870224</v>
      </c>
      <c r="C9" s="28">
        <v>24.819244953075135</v>
      </c>
      <c r="E9" s="60"/>
      <c r="F9" s="60"/>
    </row>
    <row r="10" spans="1:29">
      <c r="A10" s="2">
        <v>42277</v>
      </c>
      <c r="B10" s="27">
        <v>19.452148951905773</v>
      </c>
      <c r="C10" s="28">
        <v>23.030212952685346</v>
      </c>
      <c r="E10" s="60"/>
      <c r="F10" s="60"/>
      <c r="G10" s="26"/>
      <c r="H10" s="26"/>
      <c r="I10" s="26"/>
      <c r="J10" s="26"/>
      <c r="K10" s="26"/>
      <c r="L10" s="26"/>
      <c r="M10" s="26"/>
      <c r="N10" s="26"/>
      <c r="O10" s="26"/>
      <c r="P10" s="26"/>
      <c r="Q10" s="26"/>
      <c r="R10" s="26"/>
      <c r="S10" s="26"/>
      <c r="T10" s="26"/>
      <c r="U10" s="26"/>
      <c r="V10" s="26"/>
      <c r="W10" s="26"/>
      <c r="X10" s="26"/>
      <c r="Y10" s="26"/>
      <c r="Z10" s="26"/>
      <c r="AA10" s="26"/>
    </row>
    <row r="11" spans="1:29">
      <c r="A11" s="2">
        <v>42369</v>
      </c>
      <c r="B11" s="27">
        <v>6.7729562812658237</v>
      </c>
      <c r="C11" s="28">
        <v>18.965898784830465</v>
      </c>
      <c r="E11" s="60"/>
      <c r="F11" s="60"/>
    </row>
    <row r="12" spans="1:29">
      <c r="A12" s="2">
        <v>42460</v>
      </c>
      <c r="B12" s="65">
        <v>31.469940771676974</v>
      </c>
      <c r="C12" s="65">
        <v>19.7198375879297</v>
      </c>
      <c r="E12" s="60"/>
      <c r="F12" s="60"/>
      <c r="G12" s="26"/>
      <c r="H12" s="26"/>
      <c r="I12" s="26"/>
      <c r="J12" s="26"/>
      <c r="K12" s="26"/>
      <c r="L12" s="26"/>
      <c r="M12" s="26"/>
      <c r="N12" s="26"/>
      <c r="O12" s="26"/>
      <c r="P12" s="26"/>
      <c r="Q12" s="26"/>
      <c r="R12" s="26"/>
      <c r="S12" s="26"/>
      <c r="T12" s="26"/>
      <c r="U12" s="26"/>
      <c r="V12" s="26"/>
      <c r="W12" s="26"/>
      <c r="X12" s="26"/>
      <c r="Y12" s="26"/>
      <c r="Z12" s="26"/>
      <c r="AA12" s="26"/>
      <c r="AB12" s="26"/>
      <c r="AC12" s="26"/>
    </row>
    <row r="13" spans="1:29">
      <c r="A13" s="2">
        <v>42551</v>
      </c>
      <c r="B13" s="65">
        <v>15.873101730609571</v>
      </c>
      <c r="C13" s="65">
        <v>18.392036933864535</v>
      </c>
      <c r="E13" s="60"/>
      <c r="F13" s="60"/>
    </row>
    <row r="14" spans="1:29">
      <c r="A14" s="2">
        <v>42643</v>
      </c>
      <c r="B14" s="65">
        <v>15.488795017509618</v>
      </c>
      <c r="C14" s="65">
        <v>17.401198450265497</v>
      </c>
      <c r="E14" s="60"/>
      <c r="F14" s="60"/>
    </row>
    <row r="15" spans="1:29">
      <c r="A15" s="2">
        <v>42735</v>
      </c>
      <c r="B15" s="65">
        <v>2.6635408945175656</v>
      </c>
      <c r="C15" s="65">
        <v>16.37384460357843</v>
      </c>
      <c r="E15" s="60"/>
      <c r="F15" s="60"/>
    </row>
    <row r="16" spans="1:29">
      <c r="A16" s="2">
        <v>42825</v>
      </c>
      <c r="B16" s="65">
        <v>35.637457117842622</v>
      </c>
      <c r="C16" s="65">
        <v>17.415723690119844</v>
      </c>
      <c r="E16" s="60"/>
      <c r="F16" s="60"/>
    </row>
    <row r="17" spans="1:8">
      <c r="A17" s="2">
        <v>42916</v>
      </c>
      <c r="B17" s="65">
        <v>18.092373450151534</v>
      </c>
      <c r="C17" s="65">
        <v>17.970541620005335</v>
      </c>
      <c r="E17" s="60"/>
      <c r="F17" s="60"/>
    </row>
    <row r="18" spans="1:8">
      <c r="A18" s="2">
        <v>43008</v>
      </c>
      <c r="B18" s="65">
        <v>17.352734094196869</v>
      </c>
      <c r="C18" s="65">
        <v>18.436526389177146</v>
      </c>
      <c r="E18" s="60"/>
      <c r="F18" s="60"/>
    </row>
    <row r="19" spans="1:8">
      <c r="A19" s="2">
        <v>43100</v>
      </c>
      <c r="B19" s="65">
        <v>10.872175483458447</v>
      </c>
      <c r="C19" s="65">
        <v>20.48868503641237</v>
      </c>
      <c r="E19" s="60"/>
      <c r="F19" s="60"/>
    </row>
    <row r="20" spans="1:8">
      <c r="A20" s="2">
        <v>43190</v>
      </c>
      <c r="B20" s="65">
        <v>30.276046125664745</v>
      </c>
      <c r="C20" s="65">
        <v>19.1483322883679</v>
      </c>
      <c r="E20" s="60"/>
      <c r="F20" s="60"/>
    </row>
    <row r="21" spans="1:8">
      <c r="A21" s="2">
        <v>43281</v>
      </c>
      <c r="B21" s="65">
        <v>15.967493988417056</v>
      </c>
      <c r="C21" s="65">
        <v>18.61711242293428</v>
      </c>
      <c r="E21" s="60"/>
      <c r="F21" s="60"/>
    </row>
    <row r="22" spans="1:8">
      <c r="A22" s="2">
        <v>43373</v>
      </c>
      <c r="B22" s="65">
        <v>15.113055816123053</v>
      </c>
      <c r="C22" s="65">
        <v>18.057192853415824</v>
      </c>
      <c r="E22" s="60"/>
      <c r="F22" s="60"/>
    </row>
    <row r="23" spans="1:8">
      <c r="A23" s="2">
        <v>43465</v>
      </c>
      <c r="B23" s="65">
        <v>4.5844118565971756</v>
      </c>
      <c r="C23" s="65">
        <v>16.485251946700508</v>
      </c>
      <c r="E23" s="60"/>
      <c r="F23" s="60"/>
    </row>
    <row r="24" spans="1:8">
      <c r="A24" s="2">
        <v>43555</v>
      </c>
      <c r="B24" s="65">
        <v>24.596137546368134</v>
      </c>
      <c r="C24" s="65">
        <v>15.065274801876354</v>
      </c>
      <c r="E24" s="60"/>
      <c r="F24" s="60"/>
    </row>
    <row r="25" spans="1:8">
      <c r="A25" s="2">
        <v>43646</v>
      </c>
      <c r="B25" s="65">
        <v>9.9663279429633214</v>
      </c>
      <c r="C25" s="65">
        <v>13.56498329051292</v>
      </c>
      <c r="E25" s="60"/>
      <c r="F25" s="60"/>
    </row>
    <row r="26" spans="1:8">
      <c r="A26" s="2">
        <v>43738</v>
      </c>
      <c r="B26" s="65">
        <v>12.920286088584609</v>
      </c>
      <c r="C26" s="65">
        <v>13.01679085862831</v>
      </c>
      <c r="E26" s="60"/>
      <c r="F26" s="60"/>
    </row>
    <row r="27" spans="1:8">
      <c r="A27" s="2">
        <v>43830</v>
      </c>
      <c r="B27" s="65">
        <v>3.2943068128553521</v>
      </c>
      <c r="C27" s="65">
        <v>12.694264597692856</v>
      </c>
      <c r="E27" s="60"/>
      <c r="F27" s="60"/>
    </row>
    <row r="28" spans="1:8">
      <c r="A28" s="2">
        <v>43921</v>
      </c>
      <c r="B28" s="65">
        <v>23.006636764765702</v>
      </c>
      <c r="C28" s="65">
        <v>12.296889402292246</v>
      </c>
      <c r="E28" s="60"/>
      <c r="F28" s="60"/>
    </row>
    <row r="29" spans="1:8">
      <c r="A29" s="2">
        <v>44012</v>
      </c>
      <c r="B29" s="65">
        <v>15.582804301005298</v>
      </c>
      <c r="C29" s="65">
        <v>13.701008491802739</v>
      </c>
      <c r="E29" s="60"/>
      <c r="F29" s="60"/>
    </row>
    <row r="30" spans="1:8">
      <c r="A30" s="2">
        <v>44104</v>
      </c>
      <c r="B30" s="65">
        <v>14.825000592518139</v>
      </c>
      <c r="C30" s="65">
        <v>14.177187117786122</v>
      </c>
      <c r="D30" s="25"/>
      <c r="E30" s="60"/>
      <c r="F30" s="60"/>
    </row>
    <row r="31" spans="1:8">
      <c r="A31" s="2">
        <v>44196</v>
      </c>
      <c r="B31" s="65">
        <v>2.5356509083538663</v>
      </c>
      <c r="C31" s="65">
        <v>13.98752314166075</v>
      </c>
      <c r="D31" s="25"/>
      <c r="E31" s="60"/>
      <c r="F31" s="60"/>
    </row>
    <row r="32" spans="1:8">
      <c r="A32" s="2">
        <v>44286</v>
      </c>
      <c r="B32" s="65">
        <v>22.272002822362946</v>
      </c>
      <c r="C32" s="65">
        <v>13.803864656060064</v>
      </c>
      <c r="D32" s="25"/>
      <c r="E32" s="60"/>
      <c r="F32" s="60"/>
      <c r="G32" s="30"/>
      <c r="H32" s="30"/>
    </row>
    <row r="33" spans="1:6">
      <c r="A33" s="2">
        <v>44377</v>
      </c>
      <c r="B33" s="28">
        <v>17.536823324044409</v>
      </c>
      <c r="C33" s="65">
        <v>14.292369411819841</v>
      </c>
      <c r="D33" s="25"/>
      <c r="E33" s="60"/>
      <c r="F33" s="60"/>
    </row>
    <row r="34" spans="1:6">
      <c r="A34" s="2">
        <v>44469</v>
      </c>
      <c r="B34" s="65">
        <v>16.898216160418777</v>
      </c>
      <c r="C34" s="65">
        <v>14.810673303794999</v>
      </c>
      <c r="D34" s="25"/>
      <c r="E34" s="60"/>
      <c r="F34" s="60"/>
    </row>
    <row r="35" spans="1:6">
      <c r="A35" s="2">
        <v>44561</v>
      </c>
      <c r="B35" s="65">
        <v>10.110677481524373</v>
      </c>
      <c r="C35" s="65">
        <v>16.704429947087625</v>
      </c>
      <c r="D35" s="25"/>
      <c r="E35" s="60"/>
      <c r="F35" s="38"/>
    </row>
    <row r="36" spans="1:6">
      <c r="A36" s="2">
        <v>44651</v>
      </c>
      <c r="B36" s="65">
        <v>27.127221403889344</v>
      </c>
      <c r="C36" s="65">
        <v>17.918234592469226</v>
      </c>
      <c r="E36" s="60"/>
      <c r="F36" s="38"/>
    </row>
    <row r="37" spans="1:6">
      <c r="A37" s="2">
        <v>44742</v>
      </c>
      <c r="B37" s="65">
        <v>17.588713407030703</v>
      </c>
      <c r="C37" s="65">
        <v>17.931207113215798</v>
      </c>
      <c r="E37" s="60"/>
      <c r="F37" s="30"/>
    </row>
    <row r="38" spans="1:6">
      <c r="A38" s="62">
        <v>44834</v>
      </c>
      <c r="B38" s="105">
        <v>17.121785839576642</v>
      </c>
      <c r="C38" s="106">
        <v>17.987099533005264</v>
      </c>
      <c r="E38" s="60"/>
    </row>
    <row r="39" spans="1:6">
      <c r="A39" s="62">
        <v>44926</v>
      </c>
      <c r="B39" s="105">
        <v>18.136392204627878</v>
      </c>
      <c r="C39" s="106">
        <v>19.993528213781143</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4B8FD-8FD1-461B-87DB-86F043918D1A}">
  <dimension ref="A1:F39"/>
  <sheetViews>
    <sheetView workbookViewId="0">
      <selection activeCell="B1" sqref="B1"/>
    </sheetView>
  </sheetViews>
  <sheetFormatPr defaultRowHeight="15"/>
  <cols>
    <col min="2" max="2" width="26" customWidth="1"/>
    <col min="3" max="3" width="45.5703125" customWidth="1"/>
  </cols>
  <sheetData>
    <row r="1" spans="1:6">
      <c r="A1" s="61" t="s">
        <v>0</v>
      </c>
      <c r="B1" s="114" t="s">
        <v>155</v>
      </c>
      <c r="C1" s="114"/>
    </row>
    <row r="2" spans="1:6">
      <c r="A2" s="61" t="s">
        <v>1</v>
      </c>
      <c r="B2" s="114" t="s">
        <v>4</v>
      </c>
      <c r="C2" s="114"/>
    </row>
    <row r="3" spans="1:6">
      <c r="A3" s="61" t="s">
        <v>2</v>
      </c>
      <c r="B3" s="114" t="s">
        <v>9</v>
      </c>
      <c r="C3" s="114"/>
    </row>
    <row r="4" spans="1:6">
      <c r="A4" s="61" t="s">
        <v>3</v>
      </c>
      <c r="B4" s="114" t="s">
        <v>156</v>
      </c>
      <c r="C4" s="114"/>
    </row>
    <row r="5" spans="1:6">
      <c r="A5" s="114"/>
      <c r="B5" s="114"/>
      <c r="C5" s="114"/>
    </row>
    <row r="6" spans="1:6">
      <c r="A6" s="114"/>
      <c r="B6" s="114"/>
      <c r="C6" s="114"/>
    </row>
    <row r="7" spans="1:6">
      <c r="A7" s="63"/>
      <c r="B7" s="64" t="s">
        <v>84</v>
      </c>
      <c r="C7" s="64" t="s">
        <v>85</v>
      </c>
    </row>
    <row r="8" spans="1:6">
      <c r="A8" s="62">
        <v>42094</v>
      </c>
      <c r="B8" s="112">
        <v>2.1591981108007641</v>
      </c>
      <c r="C8" s="115">
        <v>2.1591981108007641</v>
      </c>
      <c r="E8" s="112"/>
      <c r="F8" s="112"/>
    </row>
    <row r="9" spans="1:6">
      <c r="A9" s="62">
        <v>42185</v>
      </c>
      <c r="B9" s="112">
        <v>1.6060352858589235</v>
      </c>
      <c r="C9" s="115">
        <v>1.8826166983298438</v>
      </c>
      <c r="E9" s="112"/>
      <c r="F9" s="112"/>
    </row>
    <row r="10" spans="1:6">
      <c r="A10" s="62">
        <v>42277</v>
      </c>
      <c r="B10" s="112">
        <v>1.5080055423929062</v>
      </c>
      <c r="C10" s="115">
        <v>1.7577463130175313</v>
      </c>
      <c r="E10" s="112"/>
      <c r="F10" s="112"/>
    </row>
    <row r="11" spans="1:6">
      <c r="A11" s="62">
        <v>42369</v>
      </c>
      <c r="B11" s="112">
        <v>0.51043254166081697</v>
      </c>
      <c r="C11" s="115">
        <v>1.4459178701783526</v>
      </c>
      <c r="E11" s="112"/>
      <c r="F11" s="112"/>
    </row>
    <row r="12" spans="1:6">
      <c r="A12" s="62">
        <v>42460</v>
      </c>
      <c r="B12" s="112">
        <v>2.3307162806797139</v>
      </c>
      <c r="C12" s="115">
        <v>1.4887974126480901</v>
      </c>
      <c r="E12" s="112"/>
      <c r="F12" s="112"/>
    </row>
    <row r="13" spans="1:6">
      <c r="A13" s="62">
        <v>42551</v>
      </c>
      <c r="B13" s="112">
        <v>1.1587518711825413</v>
      </c>
      <c r="C13" s="115">
        <v>1.3769765589789946</v>
      </c>
      <c r="E13" s="112"/>
      <c r="F13" s="112"/>
    </row>
    <row r="14" spans="1:6">
      <c r="A14" s="62">
        <v>42643</v>
      </c>
      <c r="B14" s="112">
        <v>1.1493093297380201</v>
      </c>
      <c r="C14" s="115">
        <v>1.2873025058152729</v>
      </c>
      <c r="E14" s="112"/>
      <c r="F14" s="112"/>
    </row>
    <row r="15" spans="1:6">
      <c r="A15" s="62">
        <v>42735</v>
      </c>
      <c r="B15" s="112">
        <v>0.18780062975424341</v>
      </c>
      <c r="C15" s="115">
        <v>1.2066445278386297</v>
      </c>
      <c r="E15" s="112"/>
      <c r="F15" s="112"/>
    </row>
    <row r="16" spans="1:6">
      <c r="A16" s="62">
        <v>42825</v>
      </c>
      <c r="B16" s="112">
        <v>2.4286226859330915</v>
      </c>
      <c r="C16" s="115">
        <v>1.2311211291519741</v>
      </c>
      <c r="E16" s="112"/>
      <c r="F16" s="112"/>
    </row>
    <row r="17" spans="1:6">
      <c r="A17" s="62">
        <v>42916</v>
      </c>
      <c r="B17" s="112">
        <v>1.2235314583966754</v>
      </c>
      <c r="C17" s="115">
        <v>1.2473160259555078</v>
      </c>
      <c r="E17" s="112"/>
      <c r="F17" s="112"/>
    </row>
    <row r="18" spans="1:6">
      <c r="A18" s="62">
        <v>43008</v>
      </c>
      <c r="B18" s="112">
        <v>1.1856768549038623</v>
      </c>
      <c r="C18" s="115">
        <v>1.2564079072469683</v>
      </c>
      <c r="E18" s="112"/>
      <c r="F18" s="112"/>
    </row>
    <row r="19" spans="1:6">
      <c r="A19" s="62">
        <v>43100</v>
      </c>
      <c r="B19" s="112">
        <v>0.7572736667771538</v>
      </c>
      <c r="C19" s="115">
        <v>1.3987761665026957</v>
      </c>
      <c r="E19" s="112"/>
      <c r="F19" s="112"/>
    </row>
    <row r="20" spans="1:6">
      <c r="A20" s="62">
        <v>43190</v>
      </c>
      <c r="B20" s="112">
        <v>2.1410921735535164</v>
      </c>
      <c r="C20" s="115">
        <v>1.3268935384078018</v>
      </c>
      <c r="E20" s="112"/>
      <c r="F20" s="112"/>
    </row>
    <row r="21" spans="1:6">
      <c r="A21" s="62">
        <v>43281</v>
      </c>
      <c r="B21" s="112">
        <v>1.0921526101490482</v>
      </c>
      <c r="C21" s="115">
        <v>1.2940488263458954</v>
      </c>
      <c r="E21" s="112"/>
      <c r="F21" s="112"/>
    </row>
    <row r="22" spans="1:6">
      <c r="A22" s="62">
        <v>43373</v>
      </c>
      <c r="B22" s="112">
        <v>1.0530923012037992</v>
      </c>
      <c r="C22" s="115">
        <v>1.2609026879208796</v>
      </c>
      <c r="E22" s="112"/>
      <c r="F22" s="112"/>
    </row>
    <row r="23" spans="1:6">
      <c r="A23" s="62">
        <v>43465</v>
      </c>
      <c r="B23" s="112">
        <v>0.30852657768952596</v>
      </c>
      <c r="C23" s="115">
        <v>1.1487159156489724</v>
      </c>
      <c r="E23" s="112"/>
      <c r="F23" s="112"/>
    </row>
    <row r="24" spans="1:6">
      <c r="A24" s="62">
        <v>43555</v>
      </c>
      <c r="B24" s="112">
        <v>1.5409584174730657</v>
      </c>
      <c r="C24" s="115">
        <v>0.99868247662885967</v>
      </c>
      <c r="E24" s="112"/>
      <c r="F24" s="112"/>
    </row>
    <row r="25" spans="1:6">
      <c r="A25" s="62">
        <v>43646</v>
      </c>
      <c r="B25" s="112">
        <v>0.62537725233594743</v>
      </c>
      <c r="C25" s="115">
        <v>0.88198863717558451</v>
      </c>
      <c r="E25" s="112"/>
      <c r="F25" s="112"/>
    </row>
    <row r="26" spans="1:6">
      <c r="A26" s="62">
        <v>43738</v>
      </c>
      <c r="B26" s="112">
        <v>0.83001196018971779</v>
      </c>
      <c r="C26" s="115">
        <v>0.82621855192206417</v>
      </c>
      <c r="E26" s="112"/>
      <c r="F26" s="112"/>
    </row>
    <row r="27" spans="1:6">
      <c r="A27" s="62">
        <v>43830</v>
      </c>
      <c r="B27" s="112">
        <v>0.20682649375349552</v>
      </c>
      <c r="C27" s="115">
        <v>0.8007935309380565</v>
      </c>
      <c r="E27" s="112"/>
      <c r="F27" s="112"/>
    </row>
    <row r="28" spans="1:6">
      <c r="A28" s="62">
        <v>43921</v>
      </c>
      <c r="B28" s="112">
        <v>1.4784746827435311</v>
      </c>
      <c r="C28" s="115">
        <v>0.78517259725567301</v>
      </c>
      <c r="E28" s="112"/>
      <c r="F28" s="112"/>
    </row>
    <row r="29" spans="1:6">
      <c r="A29" s="62">
        <v>44012</v>
      </c>
      <c r="B29" s="112">
        <v>1.0565496139643722</v>
      </c>
      <c r="C29" s="115">
        <v>0.89296568766277906</v>
      </c>
      <c r="E29" s="112"/>
      <c r="F29" s="112"/>
    </row>
    <row r="30" spans="1:6">
      <c r="A30" s="62">
        <v>44104</v>
      </c>
      <c r="B30" s="112">
        <v>1.025677580071984</v>
      </c>
      <c r="C30" s="115">
        <v>0.94188209263334577</v>
      </c>
      <c r="E30" s="112"/>
      <c r="F30" s="112"/>
    </row>
    <row r="31" spans="1:6">
      <c r="A31" s="62">
        <v>44196</v>
      </c>
      <c r="B31" s="112">
        <v>0.16926428361539486</v>
      </c>
      <c r="C31" s="115">
        <v>0.9324915400988204</v>
      </c>
      <c r="E31" s="112"/>
      <c r="F31" s="112"/>
    </row>
    <row r="32" spans="1:6">
      <c r="A32" s="62">
        <v>44286</v>
      </c>
      <c r="B32" s="112">
        <v>1.5997386206300257</v>
      </c>
      <c r="C32" s="115">
        <v>0.96280752457044427</v>
      </c>
      <c r="E32" s="112"/>
      <c r="F32" s="112"/>
    </row>
    <row r="33" spans="1:6">
      <c r="A33" s="62">
        <v>44377</v>
      </c>
      <c r="B33" s="112">
        <v>1.2272257763248684</v>
      </c>
      <c r="C33" s="115">
        <v>1.0054765651605684</v>
      </c>
      <c r="E33" s="112"/>
      <c r="F33" s="112"/>
    </row>
    <row r="34" spans="1:6">
      <c r="A34" s="62">
        <v>44469</v>
      </c>
      <c r="B34" s="112">
        <v>1.2168848887649939</v>
      </c>
      <c r="C34" s="115">
        <v>1.0532783923338209</v>
      </c>
      <c r="E34" s="112"/>
      <c r="F34" s="112"/>
    </row>
    <row r="35" spans="1:6">
      <c r="A35" s="62">
        <v>44561</v>
      </c>
      <c r="B35" s="112">
        <v>0.71988721329363248</v>
      </c>
      <c r="C35" s="115">
        <v>1.19093412475338</v>
      </c>
      <c r="E35" s="112"/>
      <c r="F35" s="112"/>
    </row>
    <row r="36" spans="1:6">
      <c r="A36" s="62">
        <v>44651</v>
      </c>
      <c r="B36" s="112">
        <v>1.9606061170755407</v>
      </c>
      <c r="C36" s="115">
        <v>1.2811509988647589</v>
      </c>
      <c r="E36" s="112"/>
      <c r="F36" s="112"/>
    </row>
    <row r="37" spans="1:6">
      <c r="A37" s="62">
        <v>44742</v>
      </c>
      <c r="B37" s="112">
        <v>1.2841574356472965</v>
      </c>
      <c r="C37" s="115">
        <v>1.2953839136953658</v>
      </c>
      <c r="E37" s="112"/>
      <c r="F37" s="112"/>
    </row>
    <row r="38" spans="1:6">
      <c r="A38" s="62">
        <v>44834</v>
      </c>
      <c r="B38" s="112">
        <v>1.2764091054838804</v>
      </c>
      <c r="C38" s="115">
        <v>1.3102649678750875</v>
      </c>
      <c r="E38" s="112"/>
      <c r="F38" s="112"/>
    </row>
    <row r="39" spans="1:6">
      <c r="A39" s="62">
        <v>44926</v>
      </c>
      <c r="B39" s="112">
        <v>1.3966315286492594</v>
      </c>
      <c r="C39" s="115">
        <v>1.4794510467139943</v>
      </c>
      <c r="E39" s="112"/>
      <c r="F39" s="112"/>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M45"/>
  <sheetViews>
    <sheetView workbookViewId="0">
      <selection activeCell="B1" sqref="B1"/>
    </sheetView>
  </sheetViews>
  <sheetFormatPr defaultRowHeight="15"/>
  <cols>
    <col min="1" max="1" width="10" customWidth="1"/>
    <col min="2" max="2" width="20.5703125" customWidth="1"/>
    <col min="3" max="3" width="21.85546875" bestFit="1" customWidth="1"/>
    <col min="4" max="4" width="14" customWidth="1"/>
    <col min="5" max="5" width="21.85546875" bestFit="1" customWidth="1"/>
    <col min="6" max="6" width="28.42578125" bestFit="1" customWidth="1"/>
    <col min="7" max="7" width="21.85546875" bestFit="1" customWidth="1"/>
    <col min="8" max="8" width="10.85546875" bestFit="1" customWidth="1"/>
  </cols>
  <sheetData>
    <row r="1" spans="1:13">
      <c r="A1" s="1" t="s">
        <v>0</v>
      </c>
      <c r="B1" t="s">
        <v>157</v>
      </c>
    </row>
    <row r="2" spans="1:13">
      <c r="A2" s="1" t="s">
        <v>1</v>
      </c>
      <c r="B2" t="s">
        <v>13</v>
      </c>
    </row>
    <row r="3" spans="1:13">
      <c r="A3" s="1" t="s">
        <v>2</v>
      </c>
      <c r="B3" t="s">
        <v>9</v>
      </c>
    </row>
    <row r="4" spans="1:13">
      <c r="A4" s="1" t="s">
        <v>3</v>
      </c>
    </row>
    <row r="7" spans="1:13">
      <c r="A7" s="3"/>
      <c r="B7" s="5" t="s">
        <v>22</v>
      </c>
      <c r="C7" s="5" t="s">
        <v>15</v>
      </c>
      <c r="D7" s="5" t="s">
        <v>44</v>
      </c>
      <c r="G7" s="129"/>
    </row>
    <row r="8" spans="1:13">
      <c r="A8" s="2">
        <v>42094</v>
      </c>
      <c r="B8" s="9">
        <v>23.160014695091597</v>
      </c>
      <c r="C8" s="9">
        <v>9.6205383021771009</v>
      </c>
      <c r="D8" s="9">
        <v>2.4505616317339998</v>
      </c>
      <c r="G8" s="110"/>
      <c r="L8" s="26"/>
      <c r="M8" s="26"/>
    </row>
    <row r="9" spans="1:13">
      <c r="A9" s="2">
        <v>42185</v>
      </c>
      <c r="B9" s="9">
        <v>23.544834742993402</v>
      </c>
      <c r="C9" s="9">
        <v>9.6360108147401995</v>
      </c>
      <c r="D9" s="9">
        <v>2.5669235166647004</v>
      </c>
      <c r="G9" s="110"/>
      <c r="K9" s="26"/>
      <c r="L9" s="26"/>
      <c r="M9" s="26"/>
    </row>
    <row r="10" spans="1:13">
      <c r="A10" s="2">
        <v>42277</v>
      </c>
      <c r="B10" s="9">
        <v>23.180971676965697</v>
      </c>
      <c r="C10" s="9">
        <v>9.2645479670996007</v>
      </c>
      <c r="D10" s="9">
        <v>2.3695448190345996</v>
      </c>
      <c r="G10" s="110"/>
      <c r="K10" s="26"/>
      <c r="L10" s="26"/>
      <c r="M10" s="26"/>
    </row>
    <row r="11" spans="1:13">
      <c r="A11" s="2">
        <v>42369</v>
      </c>
      <c r="B11" s="9">
        <v>24.7450879090906</v>
      </c>
      <c r="C11" s="9">
        <v>9.7900354110885015</v>
      </c>
      <c r="D11" s="9">
        <v>2.4294491070019997</v>
      </c>
      <c r="G11" s="110"/>
      <c r="K11" s="26"/>
      <c r="L11" s="26"/>
      <c r="M11" s="26"/>
    </row>
    <row r="12" spans="1:13">
      <c r="A12" s="2">
        <v>42460</v>
      </c>
      <c r="B12" s="9">
        <v>24.828425851165701</v>
      </c>
      <c r="C12" s="9">
        <v>9.7293777813570994</v>
      </c>
      <c r="D12" s="9">
        <v>2.2329189498086</v>
      </c>
      <c r="G12" s="110"/>
      <c r="K12" s="26"/>
      <c r="L12" s="26"/>
      <c r="M12" s="26"/>
    </row>
    <row r="13" spans="1:13">
      <c r="A13" s="2">
        <v>42551</v>
      </c>
      <c r="B13" s="9">
        <v>26.109814071442496</v>
      </c>
      <c r="C13" s="9">
        <v>10.267621862824699</v>
      </c>
      <c r="D13" s="9">
        <v>2.4209976286177</v>
      </c>
      <c r="G13" s="110"/>
      <c r="K13" s="26"/>
      <c r="L13" s="26"/>
      <c r="M13" s="26"/>
    </row>
    <row r="14" spans="1:13">
      <c r="A14" s="2">
        <v>42643</v>
      </c>
      <c r="B14" s="9">
        <v>26.245115965650601</v>
      </c>
      <c r="C14" s="9">
        <v>10.1453489806607</v>
      </c>
      <c r="D14" s="9">
        <v>2.3595879789060001</v>
      </c>
      <c r="G14" s="110"/>
      <c r="K14" s="26"/>
      <c r="L14" s="26"/>
      <c r="M14" s="26"/>
    </row>
    <row r="15" spans="1:13">
      <c r="A15" s="2">
        <v>42735</v>
      </c>
      <c r="B15" s="9">
        <v>27.260006504505402</v>
      </c>
      <c r="C15" s="9">
        <v>10.463233473282699</v>
      </c>
      <c r="D15" s="9">
        <v>2.4302116255027002</v>
      </c>
      <c r="G15" s="110"/>
      <c r="K15" s="26"/>
      <c r="L15" s="26"/>
      <c r="M15" s="26"/>
    </row>
    <row r="16" spans="1:13">
      <c r="A16" s="2">
        <v>42825</v>
      </c>
      <c r="B16" s="9">
        <v>27.712792703548402</v>
      </c>
      <c r="C16" s="9">
        <v>10.5732854710065</v>
      </c>
      <c r="D16" s="9">
        <v>2.3992453485723</v>
      </c>
      <c r="G16" s="110"/>
      <c r="K16" s="26"/>
      <c r="L16" s="26"/>
      <c r="M16" s="26"/>
    </row>
    <row r="17" spans="1:13">
      <c r="A17" s="2">
        <v>42916</v>
      </c>
      <c r="B17" s="9">
        <v>28.103386094733999</v>
      </c>
      <c r="C17" s="9">
        <v>10.500265451420399</v>
      </c>
      <c r="D17" s="9">
        <v>2.4846063039235</v>
      </c>
      <c r="G17" s="110"/>
      <c r="K17" s="26"/>
      <c r="L17" s="26"/>
      <c r="M17" s="26"/>
    </row>
    <row r="18" spans="1:13">
      <c r="A18" s="2">
        <v>43008</v>
      </c>
      <c r="B18" s="9">
        <v>28.083533531015998</v>
      </c>
      <c r="C18" s="9">
        <v>10.333446736662102</v>
      </c>
      <c r="D18" s="9">
        <v>2.4723651879478998</v>
      </c>
      <c r="G18" s="110"/>
      <c r="K18" s="26"/>
      <c r="L18" s="26"/>
      <c r="M18" s="26"/>
    </row>
    <row r="19" spans="1:13">
      <c r="A19" s="2">
        <v>43100</v>
      </c>
      <c r="B19" s="9">
        <v>29.744675715888</v>
      </c>
      <c r="C19" s="9">
        <v>11.817104182683201</v>
      </c>
      <c r="D19" s="9">
        <v>2.4942052203923</v>
      </c>
      <c r="G19" s="110"/>
      <c r="K19" s="26"/>
      <c r="L19" s="26"/>
      <c r="M19" s="26"/>
    </row>
    <row r="20" spans="1:13">
      <c r="A20" s="2">
        <v>43190</v>
      </c>
      <c r="B20" s="9">
        <v>30.157410705173401</v>
      </c>
      <c r="C20" s="9">
        <v>12.845628774371301</v>
      </c>
      <c r="D20" s="9">
        <v>2.5013458103719</v>
      </c>
      <c r="G20" s="110"/>
      <c r="K20" s="26"/>
      <c r="L20" s="26"/>
      <c r="M20" s="26"/>
    </row>
    <row r="21" spans="1:13">
      <c r="A21" s="2">
        <v>43281</v>
      </c>
      <c r="B21" s="9">
        <v>30.627826576998199</v>
      </c>
      <c r="C21" s="9">
        <v>12.928792847464297</v>
      </c>
      <c r="D21" s="9">
        <v>2.5779985716039002</v>
      </c>
      <c r="G21" s="110"/>
      <c r="K21" s="26"/>
      <c r="L21" s="26"/>
      <c r="M21" s="26"/>
    </row>
    <row r="22" spans="1:13">
      <c r="A22" s="2">
        <v>43373</v>
      </c>
      <c r="B22" s="9">
        <v>30.929525746338804</v>
      </c>
      <c r="C22" s="9">
        <v>12.931010972129002</v>
      </c>
      <c r="D22" s="9">
        <v>2.5916141553298</v>
      </c>
      <c r="G22" s="110"/>
      <c r="K22" s="26"/>
      <c r="L22" s="26"/>
      <c r="M22" s="26"/>
    </row>
    <row r="23" spans="1:13">
      <c r="A23" s="2">
        <v>43465</v>
      </c>
      <c r="B23" s="9">
        <v>31.502980610909201</v>
      </c>
      <c r="C23" s="9">
        <v>13.150282793310399</v>
      </c>
      <c r="D23" s="9">
        <v>2.5909579576490001</v>
      </c>
      <c r="G23" s="110"/>
      <c r="K23" s="26"/>
      <c r="L23" s="26"/>
      <c r="M23" s="26"/>
    </row>
    <row r="24" spans="1:13">
      <c r="A24" s="2">
        <v>43555</v>
      </c>
      <c r="B24" s="9">
        <v>31.482340284914599</v>
      </c>
      <c r="C24" s="9">
        <v>13.2956057325882</v>
      </c>
      <c r="D24" s="9">
        <v>2.4603778965563001</v>
      </c>
      <c r="G24" s="110"/>
      <c r="K24" s="26"/>
      <c r="L24" s="26"/>
      <c r="M24" s="26"/>
    </row>
    <row r="25" spans="1:13">
      <c r="A25" s="2">
        <v>43646</v>
      </c>
      <c r="B25" s="9">
        <v>31.738408881046997</v>
      </c>
      <c r="C25" s="9">
        <v>13.725275006129301</v>
      </c>
      <c r="D25" s="9">
        <v>2.5963158696074999</v>
      </c>
      <c r="G25" s="110"/>
      <c r="K25" s="26"/>
      <c r="L25" s="26"/>
      <c r="M25" s="26"/>
    </row>
    <row r="26" spans="1:13">
      <c r="A26" s="2">
        <v>43738</v>
      </c>
      <c r="B26" s="9">
        <v>31.670096824943602</v>
      </c>
      <c r="C26" s="9">
        <v>13.823072063480298</v>
      </c>
      <c r="D26" s="9">
        <v>2.5368020635331998</v>
      </c>
      <c r="G26" s="110"/>
      <c r="K26" s="26"/>
      <c r="L26" s="26"/>
      <c r="M26" s="26"/>
    </row>
    <row r="27" spans="1:13">
      <c r="A27" s="2">
        <v>43830</v>
      </c>
      <c r="B27" s="28">
        <v>31.948480960178902</v>
      </c>
      <c r="C27" s="28">
        <v>14.234829028779801</v>
      </c>
      <c r="D27" s="28">
        <v>2.6114231997593</v>
      </c>
      <c r="G27" s="110"/>
      <c r="K27" s="26"/>
      <c r="L27" s="26"/>
      <c r="M27" s="26"/>
    </row>
    <row r="28" spans="1:13">
      <c r="A28" s="2">
        <v>43921</v>
      </c>
      <c r="B28" s="28">
        <v>31.263921530983602</v>
      </c>
      <c r="C28" s="28">
        <v>13.714648604795601</v>
      </c>
      <c r="D28" s="28">
        <v>2.515155787821</v>
      </c>
      <c r="G28" s="110"/>
      <c r="K28" s="26"/>
      <c r="L28" s="26"/>
      <c r="M28" s="26"/>
    </row>
    <row r="29" spans="1:13">
      <c r="A29" s="2">
        <v>44012</v>
      </c>
      <c r="B29" s="28">
        <v>31.149526997597398</v>
      </c>
      <c r="C29" s="28">
        <v>13.6102811156108</v>
      </c>
      <c r="D29" s="28">
        <v>2.5017732985042005</v>
      </c>
      <c r="G29" s="110"/>
      <c r="K29" s="26"/>
      <c r="L29" s="26"/>
      <c r="M29" s="26"/>
    </row>
    <row r="30" spans="1:13">
      <c r="A30" s="2">
        <v>44104</v>
      </c>
      <c r="B30" s="28">
        <v>31.1092807511986</v>
      </c>
      <c r="C30" s="28">
        <v>13.505214434909101</v>
      </c>
      <c r="D30" s="28">
        <v>2.5019239329393002</v>
      </c>
      <c r="G30" s="110"/>
      <c r="H30" s="26"/>
      <c r="K30" s="26"/>
      <c r="L30" s="26"/>
      <c r="M30" s="26"/>
    </row>
    <row r="31" spans="1:13">
      <c r="A31" s="2">
        <v>44196</v>
      </c>
      <c r="B31" s="28">
        <v>30.748802325239801</v>
      </c>
      <c r="C31" s="28">
        <v>13.469203684299599</v>
      </c>
      <c r="D31" s="28">
        <v>2.2593213051098999</v>
      </c>
      <c r="G31" s="110"/>
      <c r="H31" s="26"/>
      <c r="K31" s="26"/>
      <c r="L31" s="26"/>
      <c r="M31" s="26"/>
    </row>
    <row r="32" spans="1:13">
      <c r="A32" s="2">
        <v>44286</v>
      </c>
      <c r="B32" s="28">
        <v>30.598751002529202</v>
      </c>
      <c r="C32" s="28">
        <v>13.542246506081002</v>
      </c>
      <c r="D32" s="28">
        <v>2.3183013431679003</v>
      </c>
      <c r="G32" s="110"/>
      <c r="K32" s="26"/>
      <c r="L32" s="26"/>
      <c r="M32" s="26"/>
    </row>
    <row r="33" spans="1:13">
      <c r="A33" s="2">
        <v>44377</v>
      </c>
      <c r="B33" s="28">
        <v>31.805559698425405</v>
      </c>
      <c r="C33" s="28">
        <v>14.442841237307201</v>
      </c>
      <c r="D33" s="28">
        <v>2.4390957223383998</v>
      </c>
      <c r="G33" s="110"/>
      <c r="K33" s="26"/>
      <c r="L33" s="26"/>
      <c r="M33" s="26"/>
    </row>
    <row r="34" spans="1:13">
      <c r="A34" s="2">
        <v>44469</v>
      </c>
      <c r="B34" s="28">
        <v>31.828260615581002</v>
      </c>
      <c r="C34" s="28">
        <v>14.5721298906182</v>
      </c>
      <c r="D34" s="28">
        <v>2.4356260201925002</v>
      </c>
      <c r="G34" s="110"/>
    </row>
    <row r="35" spans="1:13">
      <c r="A35" s="2">
        <v>44561</v>
      </c>
      <c r="B35" s="28">
        <v>33.472605023123904</v>
      </c>
      <c r="C35" s="28">
        <v>16.153874239254399</v>
      </c>
      <c r="D35" s="28">
        <v>2.4622633967796999</v>
      </c>
      <c r="G35" s="110"/>
    </row>
    <row r="36" spans="1:13">
      <c r="A36" s="2">
        <v>44651</v>
      </c>
      <c r="B36" s="28">
        <v>33.263772480232298</v>
      </c>
      <c r="C36" s="28">
        <v>16.140316123107798</v>
      </c>
      <c r="D36" s="28">
        <v>2.5223016487550001</v>
      </c>
      <c r="G36" s="110"/>
    </row>
    <row r="37" spans="1:13">
      <c r="A37" s="2">
        <v>44742</v>
      </c>
      <c r="B37" s="28">
        <v>33.411526598364404</v>
      </c>
      <c r="C37" s="28">
        <v>16.263939547955001</v>
      </c>
      <c r="D37" s="28">
        <v>2.6538969458966002</v>
      </c>
      <c r="G37" s="110"/>
    </row>
    <row r="38" spans="1:13">
      <c r="A38" s="62">
        <v>44834</v>
      </c>
      <c r="B38" s="107">
        <v>32.839783354417804</v>
      </c>
      <c r="C38" s="107">
        <v>16.217070114327999</v>
      </c>
      <c r="D38" s="107">
        <v>2.5344907763997</v>
      </c>
      <c r="G38" s="110"/>
    </row>
    <row r="39" spans="1:13">
      <c r="A39" s="62">
        <v>44926</v>
      </c>
      <c r="B39" s="107">
        <v>34.717941898981103</v>
      </c>
      <c r="C39" s="107">
        <v>18.3193143701968</v>
      </c>
      <c r="D39" s="107">
        <v>2.4045960188769997</v>
      </c>
      <c r="G39" s="110"/>
    </row>
    <row r="41" spans="1:13">
      <c r="B41" s="118"/>
      <c r="D41" s="118"/>
      <c r="E41" s="118"/>
      <c r="F41" s="118"/>
      <c r="G41" s="118"/>
    </row>
    <row r="45" spans="1:13">
      <c r="D45" s="127"/>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9"/>
  <sheetViews>
    <sheetView workbookViewId="0">
      <selection activeCell="K27" sqref="K27"/>
    </sheetView>
  </sheetViews>
  <sheetFormatPr defaultRowHeight="15"/>
  <cols>
    <col min="1" max="1" width="10" customWidth="1"/>
    <col min="2" max="2" width="20.5703125" customWidth="1"/>
    <col min="3" max="4" width="20.28515625" customWidth="1"/>
  </cols>
  <sheetData>
    <row r="1" spans="1:8">
      <c r="A1" s="1" t="s">
        <v>0</v>
      </c>
      <c r="B1" t="s">
        <v>158</v>
      </c>
    </row>
    <row r="2" spans="1:8">
      <c r="A2" s="1" t="s">
        <v>1</v>
      </c>
      <c r="B2" t="s">
        <v>4</v>
      </c>
    </row>
    <row r="3" spans="1:8">
      <c r="A3" s="1" t="s">
        <v>2</v>
      </c>
      <c r="B3" t="s">
        <v>9</v>
      </c>
    </row>
    <row r="4" spans="1:8">
      <c r="A4" s="1" t="s">
        <v>3</v>
      </c>
      <c r="B4" t="s">
        <v>128</v>
      </c>
    </row>
    <row r="6" spans="1:8">
      <c r="D6" s="10"/>
      <c r="E6" s="10"/>
    </row>
    <row r="7" spans="1:8">
      <c r="A7" s="3"/>
      <c r="B7" s="5" t="s">
        <v>19</v>
      </c>
      <c r="C7" s="64" t="s">
        <v>73</v>
      </c>
      <c r="D7" s="11"/>
      <c r="E7" s="11"/>
    </row>
    <row r="8" spans="1:8">
      <c r="A8" s="2">
        <v>42094</v>
      </c>
      <c r="B8" s="20">
        <v>0.23757129556260942</v>
      </c>
      <c r="C8" s="20">
        <v>0.88168291648142183</v>
      </c>
      <c r="E8" s="29"/>
      <c r="F8" s="38"/>
      <c r="G8" s="20"/>
      <c r="H8" s="38"/>
    </row>
    <row r="9" spans="1:8">
      <c r="A9" s="2">
        <v>42185</v>
      </c>
      <c r="B9" s="20">
        <v>0.19758839488153665</v>
      </c>
      <c r="C9" s="20">
        <v>0.75231725319607834</v>
      </c>
      <c r="E9" s="29"/>
      <c r="F9" s="38"/>
      <c r="G9" s="20"/>
      <c r="H9" s="38"/>
    </row>
    <row r="10" spans="1:8">
      <c r="A10" s="2">
        <v>42277</v>
      </c>
      <c r="B10" s="20">
        <v>0.19302078167857503</v>
      </c>
      <c r="C10" s="20">
        <v>0.83070492936840967</v>
      </c>
      <c r="E10" s="29"/>
      <c r="F10" s="38"/>
      <c r="G10" s="20"/>
      <c r="H10" s="38"/>
    </row>
    <row r="11" spans="1:8">
      <c r="A11" s="2">
        <v>42369</v>
      </c>
      <c r="B11" s="20">
        <v>0.12626450947870943</v>
      </c>
      <c r="C11" s="20">
        <v>0.91127564009071538</v>
      </c>
      <c r="E11" s="29"/>
      <c r="F11" s="38"/>
      <c r="G11" s="20"/>
      <c r="H11" s="38"/>
    </row>
    <row r="12" spans="1:8">
      <c r="A12" s="2">
        <v>42460</v>
      </c>
      <c r="B12" s="20">
        <v>0.11474721954867668</v>
      </c>
      <c r="C12" s="20">
        <v>0.86363119462952775</v>
      </c>
      <c r="E12" s="29"/>
      <c r="F12" s="38"/>
      <c r="G12" s="20"/>
      <c r="H12" s="38"/>
    </row>
    <row r="13" spans="1:8">
      <c r="A13" s="2">
        <v>42551</v>
      </c>
      <c r="B13" s="20">
        <v>0.16102226570739633</v>
      </c>
      <c r="C13" s="20">
        <v>0.83713436635589455</v>
      </c>
      <c r="E13" s="29"/>
      <c r="F13" s="38"/>
      <c r="G13" s="20"/>
      <c r="H13" s="38"/>
    </row>
    <row r="14" spans="1:8">
      <c r="A14" s="2">
        <v>42643</v>
      </c>
      <c r="B14" s="20">
        <v>0.14712185375187198</v>
      </c>
      <c r="C14" s="20">
        <v>0.79941262734367691</v>
      </c>
      <c r="E14" s="29"/>
      <c r="F14" s="38"/>
      <c r="G14" s="20"/>
      <c r="H14" s="38"/>
    </row>
    <row r="15" spans="1:8">
      <c r="A15" s="2">
        <v>42735</v>
      </c>
      <c r="B15" s="20">
        <v>9.6031491566011554E-2</v>
      </c>
      <c r="C15" s="20">
        <v>0.87009132361243069</v>
      </c>
      <c r="E15" s="29"/>
      <c r="F15" s="38"/>
      <c r="G15" s="20"/>
      <c r="H15" s="38"/>
    </row>
    <row r="16" spans="1:8">
      <c r="A16" s="2">
        <v>42825</v>
      </c>
      <c r="B16" s="20">
        <v>8.9890230598761556E-2</v>
      </c>
      <c r="C16" s="20">
        <v>0.74691390985668782</v>
      </c>
      <c r="E16" s="29"/>
      <c r="F16" s="38"/>
      <c r="G16" s="20"/>
      <c r="H16" s="38"/>
    </row>
    <row r="17" spans="1:8">
      <c r="A17" s="2">
        <v>42916</v>
      </c>
      <c r="B17" s="20">
        <v>0.12996021467076602</v>
      </c>
      <c r="C17" s="20">
        <v>0.80933527708804553</v>
      </c>
      <c r="E17" s="29"/>
      <c r="F17" s="38"/>
      <c r="G17" s="20"/>
      <c r="H17" s="38"/>
    </row>
    <row r="18" spans="1:8">
      <c r="A18" s="2">
        <v>43008</v>
      </c>
      <c r="B18" s="20">
        <v>0.12757268764063609</v>
      </c>
      <c r="C18" s="20">
        <v>0.82592369589688275</v>
      </c>
      <c r="E18" s="29"/>
      <c r="F18" s="38"/>
      <c r="G18" s="20"/>
      <c r="H18" s="38"/>
    </row>
    <row r="19" spans="1:8">
      <c r="A19" s="2">
        <v>43100</v>
      </c>
      <c r="B19" s="20">
        <v>7.1376411877529633E-2</v>
      </c>
      <c r="C19" s="20">
        <v>0.90175068016069737</v>
      </c>
      <c r="E19" s="29"/>
      <c r="F19" s="38"/>
      <c r="G19" s="20"/>
      <c r="H19" s="38"/>
    </row>
    <row r="20" spans="1:8">
      <c r="A20" s="2">
        <v>43190</v>
      </c>
      <c r="B20" s="20">
        <v>0.12721658495363661</v>
      </c>
      <c r="C20" s="20">
        <v>0.88570361941997833</v>
      </c>
      <c r="E20" s="29"/>
      <c r="F20" s="38"/>
      <c r="G20" s="20"/>
      <c r="H20" s="38"/>
    </row>
    <row r="21" spans="1:8">
      <c r="A21" s="2">
        <v>43281</v>
      </c>
      <c r="B21" s="20">
        <v>0.30146840258862423</v>
      </c>
      <c r="C21" s="20">
        <v>0.88739578704163846</v>
      </c>
      <c r="E21" s="29"/>
      <c r="F21" s="38"/>
      <c r="G21" s="20"/>
      <c r="H21" s="38"/>
    </row>
    <row r="22" spans="1:8">
      <c r="A22" s="2">
        <v>43373</v>
      </c>
      <c r="B22" s="20">
        <v>0.24418426185592873</v>
      </c>
      <c r="C22" s="20">
        <v>0.88475489562086929</v>
      </c>
      <c r="E22" s="29"/>
      <c r="F22" s="38"/>
      <c r="G22" s="20"/>
      <c r="H22" s="38"/>
    </row>
    <row r="23" spans="1:8">
      <c r="A23" s="2">
        <v>43465</v>
      </c>
      <c r="B23" s="20">
        <v>0.83851727396344156</v>
      </c>
      <c r="C23" s="20">
        <v>0.95261476987868621</v>
      </c>
      <c r="E23" s="29"/>
      <c r="F23" s="38"/>
      <c r="G23" s="20"/>
      <c r="H23" s="38"/>
    </row>
    <row r="24" spans="1:8">
      <c r="A24" s="2">
        <v>43555</v>
      </c>
      <c r="B24" s="20">
        <v>0.20609609901708015</v>
      </c>
      <c r="C24" s="20">
        <v>0.91114191027116076</v>
      </c>
      <c r="E24" s="29"/>
      <c r="F24" s="38"/>
      <c r="G24" s="20"/>
      <c r="H24" s="38"/>
    </row>
    <row r="25" spans="1:8">
      <c r="A25" s="2">
        <v>43646</v>
      </c>
      <c r="B25" s="20">
        <v>0.19607631801128372</v>
      </c>
      <c r="C25" s="20">
        <v>1.0348555324963531</v>
      </c>
      <c r="E25" s="29"/>
      <c r="F25" s="38"/>
      <c r="G25" s="20"/>
      <c r="H25" s="38"/>
    </row>
    <row r="26" spans="1:8">
      <c r="A26" s="2">
        <v>43738</v>
      </c>
      <c r="B26" s="20">
        <v>0.71775000124423272</v>
      </c>
      <c r="C26" s="20">
        <v>1.0405915449674881</v>
      </c>
      <c r="E26" s="29"/>
      <c r="F26" s="38"/>
      <c r="G26" s="20"/>
      <c r="H26" s="38"/>
    </row>
    <row r="27" spans="1:8">
      <c r="A27" s="2">
        <v>43830</v>
      </c>
      <c r="B27" s="20">
        <v>0.70133028660502361</v>
      </c>
      <c r="C27" s="20">
        <v>1.089825697807381</v>
      </c>
      <c r="E27" s="29"/>
      <c r="F27" s="38"/>
      <c r="G27" s="20"/>
      <c r="H27" s="38"/>
    </row>
    <row r="28" spans="1:8">
      <c r="A28" s="2">
        <v>43921</v>
      </c>
      <c r="B28" s="20">
        <v>0.76842959073509232</v>
      </c>
      <c r="C28" s="20">
        <v>1.0288944649039748</v>
      </c>
      <c r="E28" s="29"/>
      <c r="F28" s="38"/>
      <c r="G28" s="20"/>
      <c r="H28" s="38"/>
    </row>
    <row r="29" spans="1:8">
      <c r="A29" s="2">
        <v>44012</v>
      </c>
      <c r="B29" s="20">
        <v>0.74615827446511274</v>
      </c>
      <c r="C29" s="20">
        <v>1.0112057003575312</v>
      </c>
      <c r="E29" s="29"/>
      <c r="F29" s="38"/>
      <c r="G29" s="20"/>
      <c r="H29" s="38"/>
    </row>
    <row r="30" spans="1:8">
      <c r="A30" s="2">
        <v>44104</v>
      </c>
      <c r="B30" s="20">
        <v>1.0307167561622987</v>
      </c>
      <c r="C30" s="20">
        <v>1.0137942949804739</v>
      </c>
      <c r="E30" s="29"/>
      <c r="F30" s="38"/>
      <c r="G30" s="20"/>
      <c r="H30" s="38"/>
    </row>
    <row r="31" spans="1:8">
      <c r="A31" s="2">
        <v>44196</v>
      </c>
      <c r="B31" s="20">
        <v>0.83499697931519112</v>
      </c>
      <c r="C31" s="20">
        <v>1.0036334614727664</v>
      </c>
      <c r="E31" s="29"/>
      <c r="F31" s="38"/>
      <c r="G31" s="20"/>
      <c r="H31" s="38"/>
    </row>
    <row r="32" spans="1:8">
      <c r="A32" s="2">
        <v>44286</v>
      </c>
      <c r="B32" s="20">
        <v>1.2216654401145191</v>
      </c>
      <c r="C32" s="20">
        <v>0.91787043029656123</v>
      </c>
      <c r="E32" s="29"/>
      <c r="F32" s="38"/>
      <c r="G32" s="20"/>
      <c r="H32" s="38"/>
    </row>
    <row r="33" spans="1:8">
      <c r="A33" s="2">
        <v>44377</v>
      </c>
      <c r="B33" s="20">
        <v>1.1723490525778268</v>
      </c>
      <c r="C33" s="20">
        <v>0.89889712839574809</v>
      </c>
      <c r="E33" s="29"/>
      <c r="F33" s="38"/>
      <c r="G33" s="20"/>
      <c r="H33" s="38"/>
    </row>
    <row r="34" spans="1:8">
      <c r="A34" s="2">
        <v>44469</v>
      </c>
      <c r="B34" s="20">
        <v>1.2450781854107025</v>
      </c>
      <c r="C34" s="20">
        <v>0.88338901354744725</v>
      </c>
      <c r="E34" s="29"/>
      <c r="F34" s="38"/>
      <c r="G34" s="20"/>
      <c r="H34" s="38"/>
    </row>
    <row r="35" spans="1:8">
      <c r="A35" s="2">
        <v>44561</v>
      </c>
      <c r="B35" s="20">
        <v>0.85440478759213778</v>
      </c>
      <c r="C35" s="20">
        <v>0.98425153911799212</v>
      </c>
      <c r="E35" s="29"/>
      <c r="F35" s="38"/>
      <c r="G35" s="20"/>
      <c r="H35" s="38"/>
    </row>
    <row r="36" spans="1:8">
      <c r="A36" s="2">
        <v>44651</v>
      </c>
      <c r="B36" s="20">
        <v>1.2666868221739471</v>
      </c>
      <c r="C36" s="20">
        <v>0.85545831929212568</v>
      </c>
      <c r="E36" s="29"/>
      <c r="F36" s="38"/>
      <c r="G36" s="20"/>
      <c r="H36" s="38"/>
    </row>
    <row r="37" spans="1:8">
      <c r="A37" s="2">
        <v>44742</v>
      </c>
      <c r="B37" s="20">
        <v>1.2662792770778524</v>
      </c>
      <c r="C37" s="20">
        <v>0.83017502883504701</v>
      </c>
      <c r="E37" s="29"/>
      <c r="F37" s="38"/>
      <c r="G37" s="20"/>
      <c r="H37" s="38"/>
    </row>
    <row r="38" spans="1:8">
      <c r="A38" s="62">
        <v>44834</v>
      </c>
      <c r="B38" s="20">
        <v>1.1516630939594845</v>
      </c>
      <c r="C38" s="20">
        <v>0.75405778194356199</v>
      </c>
      <c r="E38" s="38"/>
      <c r="F38" s="38"/>
      <c r="G38" s="38"/>
    </row>
    <row r="39" spans="1:8">
      <c r="A39" s="62">
        <v>44926</v>
      </c>
      <c r="B39" s="20">
        <v>1.1762134388729357</v>
      </c>
      <c r="C39" s="20">
        <v>0.8331162572094456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92"/>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10" customWidth="1"/>
    <col min="2" max="2" width="21.28515625" customWidth="1"/>
    <col min="3" max="3" width="29.85546875" bestFit="1" customWidth="1"/>
    <col min="4" max="4" width="14.28515625" bestFit="1" customWidth="1"/>
    <col min="5" max="5" width="29.85546875" bestFit="1" customWidth="1"/>
    <col min="6" max="6" width="8.28515625" bestFit="1" customWidth="1"/>
    <col min="7" max="7" width="29.85546875" bestFit="1" customWidth="1"/>
    <col min="8" max="8" width="28.28515625" bestFit="1" customWidth="1"/>
    <col min="9" max="9" width="29.85546875" bestFit="1" customWidth="1"/>
    <col min="11" max="11" width="12.7109375" bestFit="1" customWidth="1"/>
    <col min="15" max="15" width="18.5703125" bestFit="1" customWidth="1"/>
  </cols>
  <sheetData>
    <row r="1" spans="1:18">
      <c r="A1" s="1" t="s">
        <v>0</v>
      </c>
      <c r="B1" t="s">
        <v>100</v>
      </c>
    </row>
    <row r="2" spans="1:18">
      <c r="A2" s="1" t="s">
        <v>1</v>
      </c>
      <c r="B2" t="s">
        <v>13</v>
      </c>
    </row>
    <row r="3" spans="1:18">
      <c r="A3" s="1" t="s">
        <v>2</v>
      </c>
      <c r="B3" t="s">
        <v>16</v>
      </c>
    </row>
    <row r="4" spans="1:18">
      <c r="A4" s="1" t="s">
        <v>3</v>
      </c>
      <c r="B4" t="s">
        <v>101</v>
      </c>
    </row>
    <row r="7" spans="1:18">
      <c r="A7" s="3"/>
      <c r="B7" s="5" t="s">
        <v>12</v>
      </c>
      <c r="C7" s="64" t="s">
        <v>82</v>
      </c>
      <c r="D7" s="5" t="s">
        <v>14</v>
      </c>
      <c r="E7" s="64" t="s">
        <v>82</v>
      </c>
      <c r="F7" s="5" t="s">
        <v>15</v>
      </c>
      <c r="G7" s="64" t="s">
        <v>82</v>
      </c>
      <c r="H7" s="8" t="s">
        <v>42</v>
      </c>
      <c r="I7" s="64" t="s">
        <v>82</v>
      </c>
    </row>
    <row r="8" spans="1:18">
      <c r="A8" s="2">
        <v>42094</v>
      </c>
      <c r="B8" s="12">
        <v>5016.9599300003956</v>
      </c>
      <c r="C8" s="66">
        <v>4013.872123230587</v>
      </c>
      <c r="D8" s="12">
        <v>2523.0704852653439</v>
      </c>
      <c r="E8" s="66">
        <v>2058.8647162653442</v>
      </c>
      <c r="F8" s="12">
        <v>1955.9398008949413</v>
      </c>
      <c r="G8" s="66">
        <v>1507.5027297597057</v>
      </c>
      <c r="H8" s="12">
        <v>140.27689660169813</v>
      </c>
      <c r="I8" s="66">
        <v>131.53720560169808</v>
      </c>
      <c r="K8" s="66"/>
      <c r="L8" s="111"/>
      <c r="O8" s="26"/>
      <c r="P8" s="26"/>
      <c r="Q8" s="26"/>
      <c r="R8" s="26"/>
    </row>
    <row r="9" spans="1:18">
      <c r="A9" s="2">
        <v>42185</v>
      </c>
      <c r="B9" s="12">
        <v>5093.4079698530995</v>
      </c>
      <c r="C9" s="66">
        <v>4078.9330295202776</v>
      </c>
      <c r="D9" s="12">
        <v>2581.0884259246709</v>
      </c>
      <c r="E9" s="66">
        <v>2108.095636924671</v>
      </c>
      <c r="F9" s="12">
        <v>1965.5708570849276</v>
      </c>
      <c r="G9" s="66">
        <v>1516.040171502106</v>
      </c>
      <c r="H9" s="12">
        <v>144.9015374786396</v>
      </c>
      <c r="I9" s="66">
        <v>135.83891847863958</v>
      </c>
      <c r="K9" s="66"/>
      <c r="L9" s="111"/>
      <c r="N9" s="26"/>
      <c r="O9" s="26"/>
      <c r="P9" s="26"/>
      <c r="Q9" s="26"/>
      <c r="R9" s="26"/>
    </row>
    <row r="10" spans="1:18">
      <c r="A10" s="2">
        <v>42277</v>
      </c>
      <c r="B10" s="12">
        <v>5175.1651856811386</v>
      </c>
      <c r="C10" s="66">
        <v>4148.0547298269021</v>
      </c>
      <c r="D10" s="12">
        <v>2639.091653914852</v>
      </c>
      <c r="E10" s="66">
        <v>2157.843629914852</v>
      </c>
      <c r="F10" s="12">
        <v>1949.5535577871972</v>
      </c>
      <c r="G10" s="66">
        <v>1508.3851915239109</v>
      </c>
      <c r="H10" s="12">
        <v>157.05822889030497</v>
      </c>
      <c r="I10" s="66">
        <v>134.6910450017852</v>
      </c>
      <c r="K10" s="66"/>
      <c r="L10" s="111"/>
      <c r="N10" s="26"/>
      <c r="O10" s="26"/>
      <c r="P10" s="26"/>
      <c r="Q10" s="26"/>
      <c r="R10" s="26"/>
    </row>
    <row r="11" spans="1:18">
      <c r="A11" s="2">
        <v>42369</v>
      </c>
      <c r="B11" s="12">
        <v>5252.0205475494531</v>
      </c>
      <c r="C11" s="66">
        <v>4219.9629023111065</v>
      </c>
      <c r="D11" s="12">
        <v>2700.7494975167433</v>
      </c>
      <c r="E11" s="66">
        <v>2207.6404865167433</v>
      </c>
      <c r="F11" s="12">
        <v>1961.0142874359999</v>
      </c>
      <c r="G11" s="66">
        <v>1526.6154587603708</v>
      </c>
      <c r="H11" s="12">
        <v>154.55731163791239</v>
      </c>
      <c r="I11" s="66">
        <v>133.08055556544249</v>
      </c>
      <c r="K11" s="66"/>
      <c r="L11" s="111"/>
      <c r="N11" s="26"/>
      <c r="O11" s="26"/>
      <c r="P11" s="26"/>
      <c r="Q11" s="26"/>
      <c r="R11" s="26"/>
    </row>
    <row r="12" spans="1:18">
      <c r="A12" s="2">
        <v>42460</v>
      </c>
      <c r="B12" s="12">
        <v>5306.2109139735467</v>
      </c>
      <c r="C12" s="66">
        <v>4276.8336370910702</v>
      </c>
      <c r="D12" s="12">
        <v>2743.1588905836607</v>
      </c>
      <c r="E12" s="66">
        <v>2241.3732055836604</v>
      </c>
      <c r="F12" s="12">
        <v>1969.4713669979071</v>
      </c>
      <c r="G12" s="66">
        <v>1545.9393498510415</v>
      </c>
      <c r="H12" s="12">
        <v>154.79544153194527</v>
      </c>
      <c r="I12" s="66">
        <v>133.61360640134549</v>
      </c>
      <c r="K12" s="66"/>
      <c r="L12" s="111"/>
      <c r="N12" s="26"/>
      <c r="O12" s="26"/>
      <c r="P12" s="26"/>
      <c r="Q12" s="26"/>
      <c r="R12" s="26"/>
    </row>
    <row r="13" spans="1:18">
      <c r="A13" s="2">
        <v>42551</v>
      </c>
      <c r="B13" s="12">
        <v>5445.5127984207047</v>
      </c>
      <c r="C13" s="66">
        <v>4385.1748070797739</v>
      </c>
      <c r="D13" s="12">
        <v>2810.7616210333035</v>
      </c>
      <c r="E13" s="66">
        <v>2296.7264090333042</v>
      </c>
      <c r="F13" s="12">
        <v>2031.225931344195</v>
      </c>
      <c r="G13" s="66">
        <v>1590.6539329562424</v>
      </c>
      <c r="H13" s="12">
        <v>159.58820731088946</v>
      </c>
      <c r="I13" s="66">
        <v>137.84019773533967</v>
      </c>
      <c r="K13" s="66"/>
      <c r="L13" s="111"/>
      <c r="N13" s="26"/>
      <c r="O13" s="26"/>
      <c r="P13" s="26"/>
      <c r="Q13" s="26"/>
      <c r="R13" s="26"/>
    </row>
    <row r="14" spans="1:18">
      <c r="A14" s="2">
        <v>42643</v>
      </c>
      <c r="B14" s="12">
        <v>5514.0145036453332</v>
      </c>
      <c r="C14" s="66">
        <v>4434.8995380676361</v>
      </c>
      <c r="D14" s="12">
        <v>2856.313348844903</v>
      </c>
      <c r="E14" s="66">
        <v>2332.0488148449022</v>
      </c>
      <c r="F14" s="12">
        <v>2046.6211573091782</v>
      </c>
      <c r="G14" s="66">
        <v>1598.6904061327507</v>
      </c>
      <c r="H14" s="12">
        <v>162.16220245554982</v>
      </c>
      <c r="I14" s="66">
        <v>139.01947519102995</v>
      </c>
      <c r="K14" s="66"/>
      <c r="L14" s="111"/>
      <c r="N14" s="26"/>
      <c r="O14" s="26"/>
      <c r="P14" s="26"/>
      <c r="Q14" s="26"/>
      <c r="R14" s="26"/>
    </row>
    <row r="15" spans="1:18">
      <c r="A15" s="2">
        <v>42735</v>
      </c>
      <c r="B15" s="12">
        <v>5554.9725638563241</v>
      </c>
      <c r="C15" s="66">
        <v>4479.0770607645609</v>
      </c>
      <c r="D15" s="12">
        <v>2906.8442626565538</v>
      </c>
      <c r="E15" s="66">
        <v>2371.8345196565542</v>
      </c>
      <c r="F15" s="12">
        <v>2034.0212020299937</v>
      </c>
      <c r="G15" s="66">
        <v>1601.1068304752305</v>
      </c>
      <c r="H15" s="12">
        <v>162.49032927890551</v>
      </c>
      <c r="I15" s="66">
        <v>138.57539517947561</v>
      </c>
      <c r="K15" s="66"/>
      <c r="L15" s="111"/>
      <c r="N15" s="26"/>
      <c r="O15" s="26"/>
      <c r="P15" s="26"/>
      <c r="Q15" s="26"/>
      <c r="R15" s="26"/>
    </row>
    <row r="16" spans="1:18">
      <c r="A16" s="2">
        <v>42825</v>
      </c>
      <c r="B16" s="12">
        <v>5657.437843475228</v>
      </c>
      <c r="C16" s="66">
        <v>4547.8753447491399</v>
      </c>
      <c r="D16" s="12">
        <v>2951.843788380862</v>
      </c>
      <c r="E16" s="66">
        <v>2409.4073063808614</v>
      </c>
      <c r="F16" s="12">
        <v>2083.4184873267877</v>
      </c>
      <c r="G16" s="66">
        <v>1625.0784342595193</v>
      </c>
      <c r="H16" s="12">
        <v>165.82615628690752</v>
      </c>
      <c r="I16" s="66">
        <v>141.94077774323773</v>
      </c>
      <c r="K16" s="66"/>
      <c r="L16" s="111"/>
      <c r="N16" s="26"/>
      <c r="O16" s="26"/>
      <c r="P16" s="26"/>
      <c r="Q16" s="26"/>
      <c r="R16" s="26"/>
    </row>
    <row r="17" spans="1:18">
      <c r="A17" s="2">
        <v>42916</v>
      </c>
      <c r="B17" s="12">
        <v>5762.7224411995094</v>
      </c>
      <c r="C17" s="66">
        <v>4638.9925459301503</v>
      </c>
      <c r="D17" s="12">
        <v>3012.2433361072581</v>
      </c>
      <c r="E17" s="66">
        <v>2461.2652871072582</v>
      </c>
      <c r="F17" s="12">
        <v>2112.8516615059812</v>
      </c>
      <c r="G17" s="66">
        <v>1651.8805483698206</v>
      </c>
      <c r="H17" s="12">
        <v>174.91505267774889</v>
      </c>
      <c r="I17" s="66">
        <v>150.05775758284898</v>
      </c>
      <c r="K17" s="66"/>
      <c r="L17" s="111"/>
      <c r="N17" s="26"/>
      <c r="O17" s="26"/>
      <c r="P17" s="26"/>
      <c r="Q17" s="26"/>
      <c r="R17" s="26"/>
    </row>
    <row r="18" spans="1:18">
      <c r="A18" s="2">
        <v>43008</v>
      </c>
      <c r="B18" s="12">
        <v>5844.8718374951031</v>
      </c>
      <c r="C18" s="66">
        <v>4709.0010388380551</v>
      </c>
      <c r="D18" s="12">
        <v>3062.6032464484992</v>
      </c>
      <c r="E18" s="66">
        <v>2504.9677454484995</v>
      </c>
      <c r="F18" s="12">
        <v>2134.4086899533254</v>
      </c>
      <c r="G18" s="66">
        <v>1668.5162568165463</v>
      </c>
      <c r="H18" s="12">
        <v>179.65259090869679</v>
      </c>
      <c r="I18" s="66">
        <v>155.54801129132701</v>
      </c>
      <c r="K18" s="66"/>
      <c r="L18" s="111"/>
      <c r="N18" s="26"/>
      <c r="O18" s="26"/>
      <c r="P18" s="26"/>
      <c r="Q18" s="26"/>
      <c r="R18" s="26"/>
    </row>
    <row r="19" spans="1:18">
      <c r="A19" s="2">
        <v>43100</v>
      </c>
      <c r="B19" s="12">
        <v>5935.2310217535351</v>
      </c>
      <c r="C19" s="66">
        <v>4790.9743406188672</v>
      </c>
      <c r="D19" s="12">
        <v>3112.0210575182987</v>
      </c>
      <c r="E19" s="66">
        <v>2552.782329518298</v>
      </c>
      <c r="F19" s="12">
        <v>2160.2108027161166</v>
      </c>
      <c r="G19" s="66">
        <v>1687.98895097534</v>
      </c>
      <c r="H19" s="12">
        <v>192.01144588042953</v>
      </c>
      <c r="I19" s="66">
        <v>167.34911137544972</v>
      </c>
      <c r="K19" s="66"/>
      <c r="L19" s="111"/>
      <c r="N19" s="26"/>
      <c r="O19" s="26"/>
      <c r="P19" s="26"/>
      <c r="Q19" s="26"/>
      <c r="R19" s="26"/>
    </row>
    <row r="20" spans="1:18">
      <c r="A20" s="2">
        <v>43190</v>
      </c>
      <c r="B20" s="12">
        <v>6037.7603463223459</v>
      </c>
      <c r="C20" s="66">
        <v>4876.0894444277928</v>
      </c>
      <c r="D20" s="12">
        <v>3155.5141017155911</v>
      </c>
      <c r="E20" s="66">
        <v>2594.4776507155921</v>
      </c>
      <c r="F20" s="12">
        <v>2213.0581376810483</v>
      </c>
      <c r="G20" s="66">
        <v>1724.5733520947031</v>
      </c>
      <c r="H20" s="12">
        <v>195.99810406034462</v>
      </c>
      <c r="I20" s="66">
        <v>171.4589101819148</v>
      </c>
      <c r="K20" s="66"/>
      <c r="L20" s="111"/>
      <c r="N20" s="26"/>
      <c r="O20" s="26"/>
      <c r="P20" s="26"/>
      <c r="Q20" s="26"/>
      <c r="R20" s="26"/>
    </row>
    <row r="21" spans="1:18">
      <c r="A21" s="2">
        <v>43281</v>
      </c>
      <c r="B21" s="12">
        <v>6156.5134761725258</v>
      </c>
      <c r="C21" s="66">
        <v>4971.8762606600285</v>
      </c>
      <c r="D21" s="12">
        <v>3200.4558868594577</v>
      </c>
      <c r="E21" s="66">
        <v>2633.763054859457</v>
      </c>
      <c r="F21" s="12">
        <v>2272.8675078982692</v>
      </c>
      <c r="G21" s="66">
        <v>1770.3643245269409</v>
      </c>
      <c r="H21" s="12">
        <v>202.69014748012512</v>
      </c>
      <c r="I21" s="66">
        <v>178.05684563876517</v>
      </c>
      <c r="K21" s="66"/>
      <c r="L21" s="111"/>
      <c r="N21" s="26"/>
      <c r="O21" s="26"/>
      <c r="P21" s="26"/>
      <c r="Q21" s="26"/>
      <c r="R21" s="26"/>
    </row>
    <row r="22" spans="1:18">
      <c r="A22" s="2">
        <v>43373</v>
      </c>
      <c r="B22" s="12">
        <v>6216.3365851817343</v>
      </c>
      <c r="C22" s="66">
        <v>5023.2833212284486</v>
      </c>
      <c r="D22" s="12">
        <v>3238.1026030509042</v>
      </c>
      <c r="E22" s="66">
        <v>2665.9958100509039</v>
      </c>
      <c r="F22" s="12">
        <v>2286.8120974994399</v>
      </c>
      <c r="G22" s="66">
        <v>1782.860000656384</v>
      </c>
      <c r="H22" s="12">
        <v>206.3694346932345</v>
      </c>
      <c r="I22" s="66">
        <v>181.56011509863461</v>
      </c>
      <c r="K22" s="66"/>
      <c r="L22" s="111"/>
      <c r="N22" s="26"/>
      <c r="O22" s="26"/>
      <c r="P22" s="26"/>
      <c r="Q22" s="26"/>
      <c r="R22" s="26"/>
    </row>
    <row r="23" spans="1:18">
      <c r="A23" s="2">
        <v>43465</v>
      </c>
      <c r="B23" s="12">
        <v>6275.9565939752465</v>
      </c>
      <c r="C23" s="66">
        <v>5089.7821390676027</v>
      </c>
      <c r="D23" s="12">
        <v>3283.8607911162271</v>
      </c>
      <c r="E23" s="66">
        <v>2706.4918701162269</v>
      </c>
      <c r="F23" s="12">
        <v>2296.1829952318326</v>
      </c>
      <c r="G23" s="66">
        <v>1804.4797423629068</v>
      </c>
      <c r="H23" s="12">
        <v>239.99517299792177</v>
      </c>
      <c r="I23" s="66">
        <v>183.61883138274192</v>
      </c>
      <c r="K23" s="66"/>
      <c r="L23" s="111"/>
      <c r="N23" s="26"/>
      <c r="O23" s="26"/>
      <c r="P23" s="26"/>
      <c r="Q23" s="26"/>
      <c r="R23" s="26"/>
    </row>
    <row r="24" spans="1:18">
      <c r="A24" s="2">
        <v>43555</v>
      </c>
      <c r="B24" s="12">
        <v>6364.6139042412988</v>
      </c>
      <c r="C24" s="66">
        <v>5151.107031174598</v>
      </c>
      <c r="D24" s="12">
        <v>3313.3978068779056</v>
      </c>
      <c r="E24" s="66">
        <v>2730.7000258779058</v>
      </c>
      <c r="F24" s="12">
        <v>2345.0087364132723</v>
      </c>
      <c r="G24" s="66">
        <v>1830.4186205182921</v>
      </c>
      <c r="H24" s="12">
        <v>246.3992682642149</v>
      </c>
      <c r="I24" s="66">
        <v>190.57845639288502</v>
      </c>
      <c r="K24" s="66"/>
      <c r="L24" s="111"/>
      <c r="N24" s="26"/>
      <c r="O24" s="26"/>
      <c r="P24" s="26"/>
      <c r="Q24" s="26"/>
      <c r="R24" s="26"/>
    </row>
    <row r="25" spans="1:18">
      <c r="A25" s="2">
        <v>43646</v>
      </c>
      <c r="B25" s="12">
        <v>6468.9379250134707</v>
      </c>
      <c r="C25" s="66">
        <v>5237.2845646691867</v>
      </c>
      <c r="D25" s="12">
        <v>3357.1492256364268</v>
      </c>
      <c r="E25" s="66">
        <v>2767.8089006364271</v>
      </c>
      <c r="F25" s="12">
        <v>2391.5697195662055</v>
      </c>
      <c r="G25" s="66">
        <v>1868.390468888731</v>
      </c>
      <c r="H25" s="12">
        <v>255.61135587112611</v>
      </c>
      <c r="I25" s="66">
        <v>198.18306104817626</v>
      </c>
      <c r="K25" s="66"/>
      <c r="L25" s="111"/>
      <c r="N25" s="26"/>
      <c r="O25" s="26"/>
      <c r="P25" s="26"/>
      <c r="Q25" s="26"/>
      <c r="R25" s="26"/>
    </row>
    <row r="26" spans="1:18">
      <c r="A26" s="2">
        <v>43738</v>
      </c>
      <c r="B26" s="12">
        <v>6509.1960831121296</v>
      </c>
      <c r="C26" s="66">
        <v>5235.6910408846352</v>
      </c>
      <c r="D26" s="12">
        <v>3396.4026058334048</v>
      </c>
      <c r="E26" s="66">
        <v>2800.5377548334054</v>
      </c>
      <c r="F26" s="12">
        <v>2384.4990121745118</v>
      </c>
      <c r="G26" s="66">
        <v>1828.0360463177162</v>
      </c>
      <c r="H26" s="12">
        <v>259.06103387044476</v>
      </c>
      <c r="I26" s="66">
        <v>200.86608305631478</v>
      </c>
      <c r="K26" s="66"/>
      <c r="L26" s="111"/>
      <c r="N26" s="26"/>
      <c r="O26" s="26"/>
      <c r="P26" s="26"/>
      <c r="Q26" s="26"/>
      <c r="R26" s="26"/>
    </row>
    <row r="27" spans="1:18">
      <c r="A27" s="2">
        <v>43830</v>
      </c>
      <c r="B27" s="12">
        <v>6566.6440614964804</v>
      </c>
      <c r="C27" s="66">
        <v>5292.5019875680437</v>
      </c>
      <c r="D27" s="12">
        <v>3444.652189942005</v>
      </c>
      <c r="E27" s="66">
        <v>2840.8796139420051</v>
      </c>
      <c r="F27" s="12">
        <v>2387.7897211604936</v>
      </c>
      <c r="G27" s="66">
        <v>1839.8643603144462</v>
      </c>
      <c r="H27" s="12">
        <v>265.89445610761572</v>
      </c>
      <c r="I27" s="66">
        <v>207.56644284037588</v>
      </c>
      <c r="K27" s="66"/>
      <c r="L27" s="111"/>
      <c r="N27" s="26"/>
      <c r="O27" s="26"/>
      <c r="P27" s="26"/>
      <c r="Q27" s="26"/>
      <c r="R27" s="26"/>
    </row>
    <row r="28" spans="1:18">
      <c r="A28" s="2">
        <v>43921</v>
      </c>
      <c r="B28" s="12">
        <v>6697.7208920525363</v>
      </c>
      <c r="C28" s="66">
        <v>5381.913432397414</v>
      </c>
      <c r="D28" s="12">
        <v>3486.9551003781035</v>
      </c>
      <c r="E28" s="66">
        <v>2876.0370523781035</v>
      </c>
      <c r="F28" s="12">
        <v>2471.0320343436379</v>
      </c>
      <c r="G28" s="66">
        <v>1888.3665073991363</v>
      </c>
      <c r="H28" s="12">
        <v>267.7818566265874</v>
      </c>
      <c r="I28" s="66">
        <v>210.02949761113746</v>
      </c>
      <c r="K28" s="66"/>
      <c r="L28" s="111"/>
      <c r="N28" s="26"/>
      <c r="Q28" s="122"/>
      <c r="R28" s="26"/>
    </row>
    <row r="29" spans="1:18">
      <c r="A29" s="2">
        <v>44012</v>
      </c>
      <c r="B29" s="12">
        <v>6806.0650597538279</v>
      </c>
      <c r="C29" s="66">
        <v>5460.8311031516041</v>
      </c>
      <c r="D29" s="12">
        <v>3541.7796044219231</v>
      </c>
      <c r="E29" s="66">
        <v>2916.9264194219227</v>
      </c>
      <c r="F29" s="12">
        <v>2494.5605473311025</v>
      </c>
      <c r="G29" s="66">
        <v>1917.9022715903275</v>
      </c>
      <c r="H29" s="12">
        <v>270.02860439851725</v>
      </c>
      <c r="I29" s="66">
        <v>213.07676803326734</v>
      </c>
      <c r="K29" s="66"/>
      <c r="L29" s="111"/>
      <c r="N29" s="26"/>
      <c r="Q29" s="26"/>
      <c r="R29" s="26"/>
    </row>
    <row r="30" spans="1:18">
      <c r="A30" s="2">
        <v>44104</v>
      </c>
      <c r="B30" s="12">
        <v>6822.950484310586</v>
      </c>
      <c r="C30" s="66">
        <v>5485.7426939910411</v>
      </c>
      <c r="D30" s="12">
        <v>3586.7442242228381</v>
      </c>
      <c r="E30" s="66">
        <v>2954.0939482228378</v>
      </c>
      <c r="F30" s="12">
        <v>2456.6846234036493</v>
      </c>
      <c r="G30" s="66">
        <v>1898.0468685778926</v>
      </c>
      <c r="H30" s="12">
        <v>272.57390865325385</v>
      </c>
      <c r="I30" s="66">
        <v>214.97673068742401</v>
      </c>
      <c r="K30" s="66"/>
      <c r="L30" s="111"/>
      <c r="N30" s="26"/>
      <c r="Q30" s="26"/>
      <c r="R30" s="26"/>
    </row>
    <row r="31" spans="1:18">
      <c r="A31" s="2">
        <v>44196</v>
      </c>
      <c r="B31" s="12">
        <v>6873.7366133890973</v>
      </c>
      <c r="C31" s="66">
        <v>5545.5922029333633</v>
      </c>
      <c r="D31" s="12">
        <v>3646.508181877789</v>
      </c>
      <c r="E31" s="66">
        <v>3004.0726788777893</v>
      </c>
      <c r="F31" s="12">
        <v>2441.2501750727506</v>
      </c>
      <c r="G31" s="66">
        <v>1903.5397866721778</v>
      </c>
      <c r="H31" s="35">
        <v>273.92772295314757</v>
      </c>
      <c r="I31" s="66">
        <v>215.88091216913782</v>
      </c>
      <c r="K31" s="66"/>
      <c r="L31" s="111"/>
      <c r="N31" s="26"/>
      <c r="O31" s="26"/>
      <c r="P31" s="26"/>
      <c r="Q31" s="26"/>
      <c r="R31" s="26"/>
    </row>
    <row r="32" spans="1:18">
      <c r="A32" s="2">
        <v>44286</v>
      </c>
      <c r="B32" s="12">
        <v>6945.9470360312489</v>
      </c>
      <c r="C32" s="66">
        <v>5593.447581754609</v>
      </c>
      <c r="D32" s="12">
        <v>3694.2667848447386</v>
      </c>
      <c r="E32" s="66">
        <v>3044.7510218447387</v>
      </c>
      <c r="F32" s="12">
        <v>2457.5594141427914</v>
      </c>
      <c r="G32" s="66">
        <v>1904.5591891898018</v>
      </c>
      <c r="H32" s="35">
        <v>275.81210162744105</v>
      </c>
      <c r="I32" s="66">
        <v>217.6370715893313</v>
      </c>
      <c r="K32" s="66"/>
      <c r="L32" s="111"/>
      <c r="N32" s="26"/>
      <c r="O32" s="26"/>
      <c r="P32" s="26"/>
      <c r="Q32" s="26"/>
      <c r="R32" s="26"/>
    </row>
    <row r="33" spans="1:18">
      <c r="A33" s="2">
        <v>44377</v>
      </c>
      <c r="B33" s="12">
        <v>7064.8179128410702</v>
      </c>
      <c r="C33" s="66">
        <v>5687.2638941580071</v>
      </c>
      <c r="D33" s="12">
        <v>3761.7382970392996</v>
      </c>
      <c r="E33" s="66">
        <v>3099.9097800392988</v>
      </c>
      <c r="F33" s="12">
        <v>2485.1375421018311</v>
      </c>
      <c r="G33" s="66">
        <v>1924.4970125827874</v>
      </c>
      <c r="H33" s="35">
        <v>287.45884082260392</v>
      </c>
      <c r="I33" s="66">
        <v>227.16569182675403</v>
      </c>
      <c r="K33" s="66"/>
      <c r="L33" s="111"/>
      <c r="N33" s="26"/>
      <c r="O33" s="26"/>
      <c r="P33" s="26"/>
      <c r="Q33" s="26"/>
      <c r="R33" s="26"/>
    </row>
    <row r="34" spans="1:18" s="30" customFormat="1">
      <c r="A34" s="2">
        <v>44469</v>
      </c>
      <c r="B34" s="12">
        <v>7161.6034805612653</v>
      </c>
      <c r="C34" s="66">
        <v>5765.1447879528278</v>
      </c>
      <c r="D34" s="35">
        <v>3827.0130487050951</v>
      </c>
      <c r="E34" s="66">
        <v>3153.0797267050953</v>
      </c>
      <c r="F34" s="12">
        <v>2506.7833403198192</v>
      </c>
      <c r="G34" s="66">
        <v>1942.6482781080856</v>
      </c>
      <c r="H34" s="12">
        <v>290.2739757861923</v>
      </c>
      <c r="I34" s="66">
        <v>229.18885728233244</v>
      </c>
      <c r="K34" s="66"/>
      <c r="L34" s="111"/>
    </row>
    <row r="35" spans="1:18" s="30" customFormat="1">
      <c r="A35" s="2">
        <v>44561</v>
      </c>
      <c r="B35" s="35">
        <v>7338.035642619574</v>
      </c>
      <c r="C35" s="66">
        <v>5906.8242646168592</v>
      </c>
      <c r="D35" s="35">
        <v>3896.9743676261642</v>
      </c>
      <c r="E35" s="66">
        <v>3209.5271236261642</v>
      </c>
      <c r="F35" s="12">
        <v>2601.8382870113619</v>
      </c>
      <c r="G35" s="66">
        <v>2019.2751101042497</v>
      </c>
      <c r="H35" s="35">
        <v>295.13955087024061</v>
      </c>
      <c r="I35" s="66">
        <v>233.72645180431076</v>
      </c>
      <c r="K35" s="66"/>
      <c r="L35" s="111"/>
    </row>
    <row r="36" spans="1:18">
      <c r="A36" s="2">
        <v>44651</v>
      </c>
      <c r="B36" s="35">
        <v>7513.3944678928647</v>
      </c>
      <c r="C36" s="66">
        <v>6045.1408941004747</v>
      </c>
      <c r="D36" s="35">
        <v>3948.4640900501026</v>
      </c>
      <c r="E36" s="66">
        <v>3260.0614280501027</v>
      </c>
      <c r="F36" s="12">
        <v>2719.4099942701891</v>
      </c>
      <c r="G36" s="66">
        <v>2102.2418967561912</v>
      </c>
      <c r="H36" s="35">
        <v>296.20697674822242</v>
      </c>
      <c r="I36" s="66">
        <v>234.59462646223261</v>
      </c>
      <c r="K36" s="66"/>
      <c r="L36" s="111"/>
    </row>
    <row r="37" spans="1:18">
      <c r="A37" s="2">
        <v>44742</v>
      </c>
      <c r="B37" s="66">
        <v>7688.5180061433175</v>
      </c>
      <c r="C37" s="66">
        <v>6156.8230146104379</v>
      </c>
      <c r="D37" s="66">
        <v>4005.7530800497871</v>
      </c>
      <c r="E37" s="66">
        <v>3304.0280510497873</v>
      </c>
      <c r="F37" s="66">
        <v>2827.0749696935677</v>
      </c>
      <c r="G37" s="66">
        <v>2163.0476855962575</v>
      </c>
      <c r="H37" s="66">
        <v>303.87960318631661</v>
      </c>
      <c r="I37" s="66">
        <v>241.10718610322661</v>
      </c>
      <c r="K37" s="66"/>
      <c r="L37" s="111"/>
      <c r="M37" s="110"/>
      <c r="N37" s="111"/>
      <c r="O37" s="120"/>
      <c r="P37" s="122"/>
      <c r="Q37" s="124"/>
    </row>
    <row r="38" spans="1:18">
      <c r="A38" s="62">
        <v>44834</v>
      </c>
      <c r="B38" s="66">
        <v>7797.6450448788237</v>
      </c>
      <c r="C38" s="66">
        <v>6237.2794041206316</v>
      </c>
      <c r="D38" s="66">
        <v>4029.9524964053871</v>
      </c>
      <c r="E38" s="66">
        <v>3321.7876844053867</v>
      </c>
      <c r="F38" s="66">
        <v>2918.4015808064655</v>
      </c>
      <c r="G38" s="66">
        <v>2232.5137592687834</v>
      </c>
      <c r="H38" s="66">
        <v>300.40928496905633</v>
      </c>
      <c r="I38" s="66">
        <v>238.43494575740641</v>
      </c>
      <c r="K38" s="110"/>
      <c r="L38" s="111"/>
      <c r="M38" s="110"/>
      <c r="N38" s="111"/>
      <c r="O38" s="120"/>
      <c r="P38" s="125"/>
      <c r="Q38" s="124"/>
    </row>
    <row r="39" spans="1:18">
      <c r="A39" s="62">
        <v>44926</v>
      </c>
      <c r="B39" s="66">
        <v>7843.2280854593591</v>
      </c>
      <c r="C39" s="66">
        <v>6274.2964198493055</v>
      </c>
      <c r="D39" s="66">
        <v>4045.8551360484894</v>
      </c>
      <c r="E39" s="66">
        <v>3336.5215390484891</v>
      </c>
      <c r="F39" s="66">
        <v>2954.148474664627</v>
      </c>
      <c r="G39" s="66">
        <v>2260.1005605478858</v>
      </c>
      <c r="H39" s="66">
        <v>297.93920583807335</v>
      </c>
      <c r="I39" s="66">
        <v>236.5176923697135</v>
      </c>
      <c r="K39" s="110"/>
      <c r="L39" s="111"/>
      <c r="M39" s="110"/>
      <c r="N39" s="111"/>
      <c r="O39" s="120"/>
      <c r="P39" s="125"/>
      <c r="Q39" s="124"/>
    </row>
    <row r="40" spans="1:18">
      <c r="B40" s="33"/>
      <c r="C40" s="16"/>
      <c r="D40" s="29"/>
      <c r="E40" s="12"/>
      <c r="F40" s="7"/>
      <c r="G40" s="16"/>
    </row>
    <row r="41" spans="1:18">
      <c r="B41" s="111"/>
      <c r="C41" s="111"/>
      <c r="D41" s="111"/>
      <c r="E41" s="111"/>
      <c r="F41" s="111"/>
      <c r="G41" s="111"/>
      <c r="H41" s="111"/>
      <c r="I41" s="111"/>
    </row>
    <row r="42" spans="1:18">
      <c r="B42" s="128"/>
      <c r="C42" s="128"/>
      <c r="D42" s="128"/>
      <c r="E42" s="128"/>
      <c r="F42" s="128"/>
      <c r="G42" s="128"/>
      <c r="H42" s="128"/>
      <c r="I42" s="128"/>
    </row>
    <row r="43" spans="1:18">
      <c r="A43" s="62"/>
      <c r="B43" s="128"/>
      <c r="C43" s="128"/>
      <c r="D43" s="128"/>
      <c r="E43" s="128"/>
      <c r="F43" s="128"/>
      <c r="G43" s="128"/>
      <c r="H43" s="128"/>
      <c r="I43" s="128"/>
    </row>
    <row r="44" spans="1:18">
      <c r="B44" s="128"/>
      <c r="C44" s="128"/>
      <c r="D44" s="128"/>
      <c r="E44" s="128"/>
      <c r="F44" s="128"/>
      <c r="G44" s="128"/>
      <c r="H44" s="128"/>
      <c r="I44" s="128"/>
    </row>
    <row r="45" spans="1:18">
      <c r="A45" s="62"/>
      <c r="B45" s="128"/>
      <c r="C45" s="128"/>
      <c r="D45" s="128"/>
      <c r="E45" s="128"/>
      <c r="F45" s="128"/>
      <c r="G45" s="128"/>
      <c r="H45" s="128"/>
      <c r="I45" s="128"/>
    </row>
    <row r="47" spans="1:18">
      <c r="B47" s="128"/>
      <c r="C47" s="128"/>
      <c r="D47" s="128"/>
      <c r="E47" s="128"/>
      <c r="F47" s="128"/>
      <c r="G47" s="128"/>
      <c r="H47" s="128"/>
      <c r="I47" s="128"/>
    </row>
    <row r="48" spans="1:18">
      <c r="B48" s="128"/>
      <c r="C48" s="128"/>
      <c r="D48" s="128"/>
      <c r="E48" s="128"/>
      <c r="F48" s="128"/>
      <c r="G48" s="128"/>
      <c r="H48" s="128"/>
      <c r="I48" s="128"/>
    </row>
    <row r="49" spans="1:9">
      <c r="A49" s="62"/>
      <c r="B49" s="128"/>
      <c r="C49" s="128"/>
      <c r="D49" s="128"/>
      <c r="E49" s="128"/>
      <c r="F49" s="128"/>
      <c r="G49" s="128"/>
      <c r="H49" s="128"/>
      <c r="I49" s="128"/>
    </row>
    <row r="50" spans="1:9">
      <c r="B50" s="128"/>
      <c r="C50" s="128"/>
      <c r="D50" s="128"/>
      <c r="E50" s="128"/>
      <c r="F50" s="128"/>
      <c r="G50" s="128"/>
      <c r="H50" s="128"/>
      <c r="I50" s="128"/>
    </row>
    <row r="51" spans="1:9">
      <c r="A51" s="62"/>
    </row>
    <row r="53" spans="1:9">
      <c r="A53" s="62"/>
    </row>
    <row r="55" spans="1:9">
      <c r="A55" s="62"/>
    </row>
    <row r="56" spans="1:9">
      <c r="A56" s="62"/>
    </row>
    <row r="57" spans="1:9">
      <c r="A57" s="62"/>
    </row>
    <row r="58" spans="1:9">
      <c r="A58" s="62"/>
    </row>
    <row r="59" spans="1:9">
      <c r="A59" s="62"/>
      <c r="D59" s="128"/>
    </row>
    <row r="60" spans="1:9">
      <c r="A60" s="62"/>
    </row>
    <row r="61" spans="1:9">
      <c r="A61" s="62"/>
      <c r="B61" s="128"/>
      <c r="F61" s="128"/>
    </row>
    <row r="62" spans="1:9">
      <c r="A62" s="62"/>
      <c r="B62" s="128"/>
      <c r="F62" s="128"/>
    </row>
    <row r="63" spans="1:9">
      <c r="A63" s="62"/>
      <c r="E63" s="111"/>
    </row>
    <row r="64" spans="1:9">
      <c r="A64" s="62"/>
      <c r="B64" s="111"/>
    </row>
    <row r="65" spans="1:9">
      <c r="A65" s="62"/>
    </row>
    <row r="66" spans="1:9">
      <c r="A66" s="62"/>
      <c r="B66" s="111"/>
    </row>
    <row r="67" spans="1:9">
      <c r="A67" s="62"/>
    </row>
    <row r="68" spans="1:9">
      <c r="A68" s="62"/>
      <c r="B68" s="33"/>
      <c r="C68" s="66"/>
      <c r="D68" s="111"/>
      <c r="E68" s="110"/>
      <c r="F68" s="111"/>
    </row>
    <row r="69" spans="1:9">
      <c r="A69" s="62"/>
      <c r="B69" s="123"/>
      <c r="C69" s="111"/>
      <c r="D69" s="111"/>
      <c r="E69" s="111"/>
      <c r="F69" s="111"/>
      <c r="G69" s="111"/>
      <c r="H69" s="111"/>
      <c r="I69" s="111"/>
    </row>
    <row r="70" spans="1:9">
      <c r="A70" s="62"/>
      <c r="B70" s="111"/>
      <c r="D70" s="111"/>
      <c r="F70" s="128"/>
    </row>
    <row r="71" spans="1:9">
      <c r="A71" s="62"/>
    </row>
    <row r="72" spans="1:9">
      <c r="A72" s="62"/>
      <c r="B72" s="111"/>
      <c r="C72" s="117"/>
      <c r="D72" s="111"/>
      <c r="E72" s="111"/>
      <c r="F72" s="111"/>
    </row>
    <row r="73" spans="1:9">
      <c r="A73" s="62"/>
      <c r="E73" s="111"/>
    </row>
    <row r="74" spans="1:9">
      <c r="A74" s="62"/>
      <c r="B74" s="111"/>
      <c r="C74" s="16"/>
      <c r="D74" s="16"/>
      <c r="E74" s="16"/>
      <c r="F74" s="16"/>
      <c r="G74" s="16"/>
      <c r="H74" s="16"/>
      <c r="I74" s="16"/>
    </row>
    <row r="75" spans="1:9">
      <c r="A75" s="62"/>
      <c r="B75" s="121"/>
      <c r="C75" s="121"/>
      <c r="D75" s="121"/>
      <c r="E75" s="121"/>
      <c r="F75" s="121"/>
      <c r="G75" s="121"/>
      <c r="H75" s="121"/>
      <c r="I75" s="121"/>
    </row>
    <row r="76" spans="1:9">
      <c r="A76" s="62"/>
      <c r="B76" s="121"/>
      <c r="C76" s="121"/>
      <c r="D76" s="121"/>
      <c r="E76" s="121"/>
      <c r="F76" s="121"/>
      <c r="G76" s="121"/>
      <c r="H76" s="121"/>
      <c r="I76" s="121"/>
    </row>
    <row r="77" spans="1:9">
      <c r="A77" s="62"/>
      <c r="B77" s="121"/>
      <c r="C77" s="121"/>
      <c r="D77" s="121"/>
      <c r="E77" s="121"/>
      <c r="F77" s="121"/>
      <c r="G77" s="121"/>
      <c r="H77" s="121"/>
      <c r="I77" s="121"/>
    </row>
    <row r="78" spans="1:9">
      <c r="A78" s="62"/>
      <c r="B78" s="121"/>
      <c r="C78" s="121"/>
      <c r="D78" s="121"/>
      <c r="E78" s="121"/>
      <c r="F78" s="121"/>
      <c r="G78" s="121"/>
      <c r="H78" s="121"/>
      <c r="I78" s="121"/>
    </row>
    <row r="79" spans="1:9">
      <c r="A79" s="62"/>
      <c r="B79" s="121"/>
      <c r="C79" s="121"/>
      <c r="D79" s="121"/>
      <c r="E79" s="121"/>
      <c r="F79" s="121"/>
      <c r="G79" s="121"/>
      <c r="H79" s="121"/>
      <c r="I79" s="121"/>
    </row>
    <row r="80" spans="1:9">
      <c r="A80" s="62"/>
      <c r="B80" s="121"/>
      <c r="C80" s="121"/>
      <c r="D80" s="121"/>
      <c r="E80" s="121"/>
      <c r="F80" s="121"/>
      <c r="G80" s="121"/>
      <c r="H80" s="121"/>
      <c r="I80" s="121"/>
    </row>
    <row r="81" spans="1:9">
      <c r="A81" s="62"/>
      <c r="B81" s="121"/>
      <c r="C81" s="121"/>
      <c r="D81" s="121"/>
      <c r="E81" s="121"/>
      <c r="F81" s="121"/>
      <c r="G81" s="121"/>
      <c r="H81" s="121"/>
      <c r="I81" s="121"/>
    </row>
    <row r="82" spans="1:9">
      <c r="A82" s="62"/>
      <c r="B82" s="121"/>
      <c r="C82" s="121"/>
      <c r="D82" s="121"/>
      <c r="E82" s="121"/>
      <c r="F82" s="121"/>
      <c r="G82" s="121"/>
      <c r="H82" s="121"/>
      <c r="I82" s="121"/>
    </row>
    <row r="83" spans="1:9">
      <c r="A83" s="62"/>
      <c r="B83" s="121"/>
      <c r="C83" s="121"/>
      <c r="D83" s="121"/>
      <c r="E83" s="121"/>
      <c r="F83" s="121"/>
      <c r="G83" s="121"/>
      <c r="H83" s="121"/>
      <c r="I83" s="121"/>
    </row>
    <row r="84" spans="1:9">
      <c r="A84" s="62"/>
      <c r="B84" s="121"/>
      <c r="C84" s="121"/>
      <c r="D84" s="121"/>
      <c r="E84" s="121"/>
      <c r="F84" s="121"/>
      <c r="G84" s="121"/>
      <c r="H84" s="121"/>
      <c r="I84" s="121"/>
    </row>
    <row r="85" spans="1:9">
      <c r="A85" s="62"/>
      <c r="B85" s="121"/>
      <c r="C85" s="121"/>
      <c r="D85" s="121"/>
      <c r="E85" s="121"/>
      <c r="F85" s="121"/>
      <c r="G85" s="121"/>
      <c r="H85" s="121"/>
      <c r="I85" s="121"/>
    </row>
    <row r="86" spans="1:9">
      <c r="A86" s="62"/>
      <c r="B86" s="121"/>
      <c r="C86" s="121"/>
      <c r="D86" s="121"/>
      <c r="E86" s="121"/>
      <c r="F86" s="121"/>
      <c r="G86" s="121"/>
      <c r="H86" s="121"/>
      <c r="I86" s="121"/>
    </row>
    <row r="87" spans="1:9">
      <c r="A87" s="62"/>
      <c r="B87" s="121"/>
      <c r="C87" s="121"/>
      <c r="D87" s="121"/>
      <c r="E87" s="121"/>
      <c r="F87" s="121"/>
      <c r="G87" s="121"/>
      <c r="H87" s="121"/>
      <c r="I87" s="121"/>
    </row>
    <row r="88" spans="1:9">
      <c r="A88" s="62"/>
      <c r="B88" s="121"/>
      <c r="C88" s="121"/>
      <c r="D88" s="121"/>
      <c r="E88" s="121"/>
      <c r="F88" s="121"/>
      <c r="G88" s="121"/>
      <c r="H88" s="121"/>
      <c r="I88" s="121"/>
    </row>
    <row r="89" spans="1:9">
      <c r="A89" s="62"/>
      <c r="B89" s="121"/>
      <c r="C89" s="121"/>
      <c r="D89" s="121"/>
      <c r="E89" s="121"/>
      <c r="F89" s="121"/>
      <c r="G89" s="121"/>
      <c r="H89" s="121"/>
      <c r="I89" s="121"/>
    </row>
    <row r="90" spans="1:9">
      <c r="A90" s="62"/>
      <c r="B90" s="121"/>
      <c r="C90" s="121"/>
      <c r="D90" s="121"/>
      <c r="E90" s="121"/>
      <c r="F90" s="121"/>
      <c r="G90" s="121"/>
      <c r="H90" s="121"/>
      <c r="I90" s="121"/>
    </row>
    <row r="91" spans="1:9">
      <c r="A91" s="62"/>
      <c r="C91" s="121"/>
      <c r="D91" s="121"/>
      <c r="E91" s="121"/>
      <c r="F91" s="121"/>
      <c r="G91" s="121"/>
      <c r="H91" s="121"/>
      <c r="I91" s="121"/>
    </row>
    <row r="92" spans="1:9">
      <c r="C92" s="66"/>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B35AD-9D16-48A3-B7CC-95F05968D2E8}">
  <dimension ref="A1:I72"/>
  <sheetViews>
    <sheetView workbookViewId="0"/>
  </sheetViews>
  <sheetFormatPr defaultRowHeight="15"/>
  <cols>
    <col min="2" max="2" width="20" customWidth="1"/>
    <col min="3" max="3" width="28.85546875" bestFit="1" customWidth="1"/>
    <col min="4" max="4" width="20" customWidth="1"/>
    <col min="5" max="5" width="28.85546875" bestFit="1" customWidth="1"/>
    <col min="6" max="6" width="20" customWidth="1"/>
    <col min="7" max="7" width="28.85546875" bestFit="1" customWidth="1"/>
    <col min="8" max="8" width="28.28515625" bestFit="1" customWidth="1"/>
    <col min="9" max="9" width="28.85546875" bestFit="1" customWidth="1"/>
  </cols>
  <sheetData>
    <row r="1" spans="1:9">
      <c r="A1" s="61" t="s">
        <v>0</v>
      </c>
      <c r="B1" t="s">
        <v>102</v>
      </c>
    </row>
    <row r="2" spans="1:9">
      <c r="A2" s="61" t="s">
        <v>1</v>
      </c>
      <c r="B2" t="s">
        <v>4</v>
      </c>
    </row>
    <row r="3" spans="1:9">
      <c r="A3" s="61" t="s">
        <v>2</v>
      </c>
      <c r="B3" t="s">
        <v>103</v>
      </c>
    </row>
    <row r="4" spans="1:9">
      <c r="A4" s="61" t="s">
        <v>3</v>
      </c>
      <c r="B4" s="109" t="s">
        <v>104</v>
      </c>
    </row>
    <row r="5" spans="1:9">
      <c r="A5" s="109"/>
    </row>
    <row r="6" spans="1:9">
      <c r="A6" s="109"/>
    </row>
    <row r="7" spans="1:9">
      <c r="A7" s="63"/>
      <c r="B7" s="64" t="s">
        <v>12</v>
      </c>
      <c r="C7" s="64" t="s">
        <v>14</v>
      </c>
      <c r="D7" s="64" t="s">
        <v>15</v>
      </c>
      <c r="E7" s="64" t="s">
        <v>42</v>
      </c>
      <c r="G7" s="129"/>
      <c r="I7" s="129"/>
    </row>
    <row r="8" spans="1:9">
      <c r="A8" s="62">
        <v>42460</v>
      </c>
      <c r="B8" s="115">
        <v>5.7654633086361651</v>
      </c>
      <c r="C8" s="115">
        <v>8.723038321902866</v>
      </c>
      <c r="D8" s="115">
        <v>0.69181914989278059</v>
      </c>
      <c r="E8" s="115">
        <v>10.349918826241966</v>
      </c>
      <c r="G8" s="115"/>
      <c r="I8" s="115"/>
    </row>
    <row r="9" spans="1:9">
      <c r="A9" s="62">
        <v>42551</v>
      </c>
      <c r="B9" s="115">
        <v>6.9129516161211768</v>
      </c>
      <c r="C9" s="115">
        <v>8.8983078921967884</v>
      </c>
      <c r="D9" s="115">
        <v>3.3402547673421656</v>
      </c>
      <c r="E9" s="115">
        <v>10.135620427364245</v>
      </c>
      <c r="G9" s="115"/>
      <c r="I9" s="115"/>
    </row>
    <row r="10" spans="1:9">
      <c r="A10" s="62">
        <v>42643</v>
      </c>
      <c r="B10" s="115">
        <v>6.5476039084073401</v>
      </c>
      <c r="C10" s="115">
        <v>8.2309265238220242</v>
      </c>
      <c r="D10" s="115">
        <v>4.9789655244022013</v>
      </c>
      <c r="E10" s="115">
        <v>3.2497333003860929</v>
      </c>
      <c r="G10" s="115"/>
      <c r="I10" s="115"/>
    </row>
    <row r="11" spans="1:9">
      <c r="A11" s="62">
        <v>42735</v>
      </c>
      <c r="B11" s="115">
        <v>5.7682945747085101</v>
      </c>
      <c r="C11" s="115">
        <v>7.6310211416982021</v>
      </c>
      <c r="D11" s="115">
        <v>3.7229159961628566</v>
      </c>
      <c r="E11" s="115">
        <v>5.1327352662409842</v>
      </c>
      <c r="G11" s="115"/>
      <c r="I11" s="115"/>
    </row>
    <row r="12" spans="1:9">
      <c r="A12" s="62">
        <v>42825</v>
      </c>
      <c r="B12" s="115">
        <v>6.6191663919115795</v>
      </c>
      <c r="C12" s="115">
        <v>7.6074666514413858</v>
      </c>
      <c r="D12" s="115">
        <v>5.7856703193696069</v>
      </c>
      <c r="E12" s="115">
        <v>7.1259945679251979</v>
      </c>
      <c r="G12" s="115"/>
      <c r="I12" s="115"/>
    </row>
    <row r="13" spans="1:9">
      <c r="A13" s="62">
        <v>42916</v>
      </c>
      <c r="B13" s="115">
        <v>5.8251565007945816</v>
      </c>
      <c r="C13" s="115">
        <v>7.1682249240291318</v>
      </c>
      <c r="D13" s="115">
        <v>4.0185451013698525</v>
      </c>
      <c r="E13" s="115">
        <v>9.6039962006726487</v>
      </c>
      <c r="G13" s="115"/>
      <c r="I13" s="115"/>
    </row>
    <row r="14" spans="1:9">
      <c r="A14" s="62">
        <v>43008</v>
      </c>
      <c r="B14" s="115">
        <v>6.0002985779424201</v>
      </c>
      <c r="C14" s="115">
        <v>7.2222432348684862</v>
      </c>
      <c r="D14" s="115">
        <v>4.2893885041023871</v>
      </c>
      <c r="E14" s="115">
        <v>10.785736866111728</v>
      </c>
      <c r="G14" s="115"/>
      <c r="I14" s="115"/>
    </row>
    <row r="15" spans="1:9">
      <c r="A15" s="62">
        <v>43100</v>
      </c>
      <c r="B15" s="115">
        <v>6.8453705851110769</v>
      </c>
      <c r="C15" s="115">
        <v>7.0584034204238533</v>
      </c>
      <c r="D15" s="115">
        <v>6.2039471643748456</v>
      </c>
      <c r="E15" s="115">
        <v>18.167922197297482</v>
      </c>
      <c r="G15" s="115"/>
      <c r="I15" s="115"/>
    </row>
    <row r="16" spans="1:9">
      <c r="A16" s="62">
        <v>43190</v>
      </c>
      <c r="B16" s="115">
        <v>6.7225219855618468</v>
      </c>
      <c r="C16" s="115">
        <v>6.8997659746231399</v>
      </c>
      <c r="D16" s="115">
        <v>6.2224488811462919</v>
      </c>
      <c r="E16" s="115">
        <v>18.194926813134636</v>
      </c>
      <c r="G16" s="115"/>
      <c r="I16" s="115"/>
    </row>
    <row r="17" spans="1:9">
      <c r="A17" s="62">
        <v>43281</v>
      </c>
      <c r="B17" s="115">
        <v>6.8334201237540304</v>
      </c>
      <c r="C17" s="115">
        <v>6.2482518758072203</v>
      </c>
      <c r="D17" s="115">
        <v>7.573453892084081</v>
      </c>
      <c r="E17" s="115">
        <v>15.879190714104574</v>
      </c>
      <c r="G17" s="115"/>
      <c r="I17" s="115"/>
    </row>
    <row r="18" spans="1:9">
      <c r="A18" s="62">
        <v>43373</v>
      </c>
      <c r="B18" s="115">
        <v>6.3553959439053731</v>
      </c>
      <c r="C18" s="115">
        <v>5.7303980463653037</v>
      </c>
      <c r="D18" s="115">
        <v>7.1403104880278123</v>
      </c>
      <c r="E18" s="115">
        <v>14.871393532039722</v>
      </c>
      <c r="G18" s="115"/>
      <c r="I18" s="115"/>
    </row>
    <row r="19" spans="1:9">
      <c r="A19" s="62">
        <v>43465</v>
      </c>
      <c r="B19" s="115">
        <v>5.7407297369369337</v>
      </c>
      <c r="C19" s="115">
        <v>5.5218049756695198</v>
      </c>
      <c r="D19" s="115">
        <v>6.2943946185600508</v>
      </c>
      <c r="E19" s="115">
        <v>24.990034785412195</v>
      </c>
      <c r="G19" s="115"/>
      <c r="I19" s="115"/>
    </row>
    <row r="20" spans="1:9">
      <c r="A20" s="62">
        <v>43555</v>
      </c>
      <c r="B20" s="115">
        <v>5.4134900885564718</v>
      </c>
      <c r="C20" s="115">
        <v>5.0034225825983825</v>
      </c>
      <c r="D20" s="115">
        <v>5.9623647696164239</v>
      </c>
      <c r="E20" s="115">
        <v>25.71512844244279</v>
      </c>
      <c r="G20" s="115"/>
      <c r="I20" s="115"/>
    </row>
    <row r="21" spans="1:9">
      <c r="A21" s="62">
        <v>43646</v>
      </c>
      <c r="B21" s="115">
        <v>5.0746977173057095</v>
      </c>
      <c r="C21" s="115">
        <v>4.8959693342540911</v>
      </c>
      <c r="D21" s="115">
        <v>5.2225750623581479</v>
      </c>
      <c r="E21" s="115">
        <v>26.109413333072929</v>
      </c>
      <c r="G21" s="115"/>
      <c r="I21" s="115"/>
    </row>
    <row r="22" spans="1:9">
      <c r="A22" s="62">
        <v>43738</v>
      </c>
      <c r="B22" s="115">
        <v>4.7111267853240602</v>
      </c>
      <c r="C22" s="115">
        <v>4.8886654373876848</v>
      </c>
      <c r="D22" s="115">
        <v>4.2717508264841442</v>
      </c>
      <c r="E22" s="115">
        <v>25.532656643429608</v>
      </c>
      <c r="G22" s="115"/>
      <c r="I22" s="115"/>
    </row>
    <row r="23" spans="1:9">
      <c r="A23" s="62">
        <v>43830</v>
      </c>
      <c r="B23" s="115">
        <v>4.6317635115623146</v>
      </c>
      <c r="C23" s="115">
        <v>4.8964133699200607</v>
      </c>
      <c r="D23" s="115">
        <v>3.9895220075615967</v>
      </c>
      <c r="E23" s="115">
        <v>10.791585008219396</v>
      </c>
      <c r="G23" s="115"/>
      <c r="I23" s="115"/>
    </row>
    <row r="24" spans="1:9">
      <c r="A24" s="62">
        <v>43921</v>
      </c>
      <c r="B24" s="115">
        <v>5.2337344075067849</v>
      </c>
      <c r="C24" s="115">
        <v>5.2380457649827017</v>
      </c>
      <c r="D24" s="115">
        <v>5.3741078220083782</v>
      </c>
      <c r="E24" s="115">
        <v>8.6780242948789379</v>
      </c>
      <c r="G24" s="115"/>
      <c r="I24" s="115"/>
    </row>
    <row r="25" spans="1:9">
      <c r="A25" s="62">
        <v>44012</v>
      </c>
      <c r="B25" s="115">
        <v>5.2114758040386455</v>
      </c>
      <c r="C25" s="115">
        <v>5.4996178714842525</v>
      </c>
      <c r="D25" s="115">
        <v>4.3064112629582096</v>
      </c>
      <c r="E25" s="115">
        <v>5.6403004781446553</v>
      </c>
      <c r="G25" s="115"/>
      <c r="I25" s="115"/>
    </row>
    <row r="26" spans="1:9">
      <c r="A26" s="62">
        <v>44104</v>
      </c>
      <c r="B26" s="115">
        <v>4.8201712959989207</v>
      </c>
      <c r="C26" s="115">
        <v>5.6042124706451757</v>
      </c>
      <c r="D26" s="115">
        <v>3.0272862710607251</v>
      </c>
      <c r="E26" s="115">
        <v>5.2160969872322882</v>
      </c>
      <c r="G26" s="115"/>
      <c r="I26" s="115"/>
    </row>
    <row r="27" spans="1:9">
      <c r="A27" s="62">
        <v>44196</v>
      </c>
      <c r="B27" s="115">
        <v>4.6765524218566057</v>
      </c>
      <c r="C27" s="115">
        <v>5.8599818154407846</v>
      </c>
      <c r="D27" s="115">
        <v>2.2389096258557784</v>
      </c>
      <c r="E27" s="115">
        <v>3.0212238958004178</v>
      </c>
      <c r="G27" s="115"/>
      <c r="I27" s="115"/>
    </row>
    <row r="28" spans="1:9">
      <c r="A28" s="62">
        <v>44286</v>
      </c>
      <c r="B28" s="115">
        <v>3.7061285171386515</v>
      </c>
      <c r="C28" s="115">
        <v>5.9453499829738465</v>
      </c>
      <c r="D28" s="115">
        <v>-0.54522240155518986</v>
      </c>
      <c r="E28" s="115">
        <v>2.998801002433682</v>
      </c>
      <c r="G28" s="115"/>
      <c r="I28" s="115"/>
    </row>
    <row r="29" spans="1:9">
      <c r="A29" s="62">
        <v>44377</v>
      </c>
      <c r="B29" s="115">
        <v>3.8017981141162061</v>
      </c>
      <c r="C29" s="115">
        <v>6.2104003406298069</v>
      </c>
      <c r="D29" s="115">
        <v>-0.37774209326580932</v>
      </c>
      <c r="E29" s="115">
        <v>6.4549592673384115</v>
      </c>
      <c r="G29" s="115"/>
      <c r="I29" s="115"/>
    </row>
    <row r="30" spans="1:9">
      <c r="A30" s="62">
        <v>44469</v>
      </c>
      <c r="B30" s="115">
        <v>4.9634391606595107</v>
      </c>
      <c r="C30" s="115">
        <v>6.6988000666347469</v>
      </c>
      <c r="D30" s="115">
        <v>2.0392815764344929</v>
      </c>
      <c r="E30" s="115">
        <v>6.4936762364350198</v>
      </c>
      <c r="G30" s="115"/>
      <c r="I30" s="115"/>
    </row>
    <row r="31" spans="1:9">
      <c r="A31" s="62">
        <v>44561</v>
      </c>
      <c r="B31" s="115">
        <v>6.7546817014502158</v>
      </c>
      <c r="C31" s="115">
        <v>6.8686582685629993</v>
      </c>
      <c r="D31" s="115">
        <v>6.5781095923045152</v>
      </c>
      <c r="E31" s="115">
        <v>7.743585675963538</v>
      </c>
      <c r="G31" s="115"/>
      <c r="I31" s="115"/>
    </row>
    <row r="32" spans="1:9">
      <c r="A32" s="62">
        <v>44651</v>
      </c>
      <c r="B32" s="115">
        <v>8.169475363374513</v>
      </c>
      <c r="C32" s="115">
        <v>6.8808594508706467</v>
      </c>
      <c r="D32" s="115">
        <v>10.654903341115451</v>
      </c>
      <c r="E32" s="115">
        <v>7.3944816055715235</v>
      </c>
      <c r="G32" s="115"/>
      <c r="I32" s="115"/>
    </row>
    <row r="33" spans="1:9">
      <c r="A33" s="62">
        <v>44742</v>
      </c>
      <c r="B33" s="115">
        <v>8.82825433007417</v>
      </c>
      <c r="C33" s="115">
        <v>6.4867559554193654</v>
      </c>
      <c r="D33" s="115">
        <v>13.759295885995094</v>
      </c>
      <c r="E33" s="115">
        <v>5.7123873166406547</v>
      </c>
      <c r="G33" s="115"/>
      <c r="I33" s="115"/>
    </row>
    <row r="34" spans="1:9">
      <c r="A34" s="62">
        <v>44834</v>
      </c>
      <c r="B34" s="115">
        <v>8.8812731121454149</v>
      </c>
      <c r="C34" s="115">
        <v>5.3028156715838382</v>
      </c>
      <c r="D34" s="115">
        <v>16.42017616225786</v>
      </c>
      <c r="E34" s="115">
        <v>3.4916354989843912</v>
      </c>
      <c r="G34" s="115"/>
      <c r="I34" s="115"/>
    </row>
    <row r="35" spans="1:9">
      <c r="A35" s="62">
        <v>44926</v>
      </c>
      <c r="B35" s="115">
        <v>6.8845733033185308</v>
      </c>
      <c r="C35" s="115">
        <v>3.8204194941373393</v>
      </c>
      <c r="D35" s="115">
        <v>13.540818021321034</v>
      </c>
      <c r="E35" s="115">
        <v>0.94858684970473561</v>
      </c>
      <c r="G35" s="115"/>
      <c r="I35" s="115"/>
    </row>
    <row r="40" spans="1:9">
      <c r="C40" s="121"/>
      <c r="D40" s="121"/>
      <c r="E40" s="121"/>
      <c r="F40" s="121"/>
      <c r="G40" s="121"/>
      <c r="H40" s="121"/>
      <c r="I40" s="121"/>
    </row>
    <row r="41" spans="1:9">
      <c r="B41" s="121"/>
      <c r="C41" s="121"/>
      <c r="D41" s="121"/>
      <c r="E41" s="121"/>
      <c r="F41" s="121"/>
      <c r="G41" s="121"/>
      <c r="H41" s="121"/>
      <c r="I41" s="121"/>
    </row>
    <row r="42" spans="1:9">
      <c r="B42" s="121"/>
      <c r="C42" s="121"/>
      <c r="D42" s="121"/>
      <c r="E42" s="121"/>
      <c r="F42" s="121"/>
      <c r="G42" s="121"/>
      <c r="H42" s="121"/>
      <c r="I42" s="121"/>
    </row>
    <row r="43" spans="1:9">
      <c r="B43" s="121"/>
      <c r="C43" s="121"/>
      <c r="D43" s="121"/>
      <c r="E43" s="121"/>
      <c r="F43" s="121"/>
      <c r="G43" s="121"/>
      <c r="H43" s="121"/>
      <c r="I43" s="121"/>
    </row>
    <row r="44" spans="1:9">
      <c r="B44" s="121"/>
      <c r="C44" s="121"/>
      <c r="D44" s="121"/>
      <c r="E44" s="121"/>
      <c r="F44" s="121"/>
      <c r="G44" s="121"/>
      <c r="H44" s="121"/>
      <c r="I44" s="121"/>
    </row>
    <row r="45" spans="1:9">
      <c r="B45" s="121"/>
      <c r="C45" s="121"/>
      <c r="D45" s="121"/>
      <c r="E45" s="121"/>
      <c r="F45" s="121"/>
      <c r="G45" s="121"/>
      <c r="H45" s="121"/>
      <c r="I45" s="121"/>
    </row>
    <row r="46" spans="1:9">
      <c r="B46" s="121"/>
      <c r="C46" s="121"/>
      <c r="D46" s="121"/>
      <c r="E46" s="121"/>
      <c r="F46" s="121"/>
      <c r="G46" s="121"/>
      <c r="H46" s="121"/>
      <c r="I46" s="121"/>
    </row>
    <row r="47" spans="1:9">
      <c r="B47" s="121"/>
      <c r="C47" s="121"/>
      <c r="D47" s="121"/>
      <c r="E47" s="121"/>
      <c r="F47" s="121"/>
      <c r="G47" s="121"/>
      <c r="H47" s="121"/>
      <c r="I47" s="121"/>
    </row>
    <row r="48" spans="1:9">
      <c r="B48" s="121"/>
      <c r="C48" s="121"/>
      <c r="D48" s="121"/>
      <c r="E48" s="121"/>
      <c r="F48" s="121"/>
      <c r="G48" s="121"/>
      <c r="H48" s="121"/>
      <c r="I48" s="121"/>
    </row>
    <row r="49" spans="2:9">
      <c r="B49" s="121"/>
      <c r="C49" s="121"/>
      <c r="D49" s="121"/>
      <c r="E49" s="121"/>
      <c r="F49" s="121"/>
      <c r="G49" s="121"/>
      <c r="H49" s="121"/>
      <c r="I49" s="121"/>
    </row>
    <row r="50" spans="2:9">
      <c r="B50" s="121"/>
      <c r="C50" s="121"/>
      <c r="D50" s="121"/>
      <c r="E50" s="121"/>
      <c r="F50" s="121"/>
      <c r="G50" s="121"/>
      <c r="H50" s="121"/>
      <c r="I50" s="121"/>
    </row>
    <row r="51" spans="2:9">
      <c r="B51" s="121"/>
      <c r="C51" s="121"/>
      <c r="D51" s="121"/>
      <c r="E51" s="121"/>
      <c r="F51" s="121"/>
      <c r="G51" s="121"/>
      <c r="H51" s="121"/>
      <c r="I51" s="121"/>
    </row>
    <row r="52" spans="2:9">
      <c r="B52" s="121"/>
      <c r="C52" s="121"/>
      <c r="D52" s="121"/>
      <c r="E52" s="121"/>
      <c r="F52" s="121"/>
      <c r="G52" s="121"/>
      <c r="H52" s="121"/>
      <c r="I52" s="121"/>
    </row>
    <row r="53" spans="2:9">
      <c r="B53" s="121"/>
      <c r="C53" s="121"/>
      <c r="D53" s="121"/>
      <c r="E53" s="121"/>
      <c r="F53" s="121"/>
      <c r="G53" s="121"/>
      <c r="H53" s="121"/>
      <c r="I53" s="121"/>
    </row>
    <row r="54" spans="2:9">
      <c r="B54" s="121"/>
      <c r="C54" s="121"/>
      <c r="D54" s="121"/>
      <c r="E54" s="121"/>
      <c r="F54" s="121"/>
      <c r="G54" s="121"/>
      <c r="H54" s="121"/>
      <c r="I54" s="121"/>
    </row>
    <row r="55" spans="2:9">
      <c r="B55" s="121"/>
      <c r="C55" s="121"/>
      <c r="D55" s="121"/>
      <c r="E55" s="121"/>
      <c r="F55" s="121"/>
      <c r="G55" s="121"/>
      <c r="H55" s="121"/>
      <c r="I55" s="121"/>
    </row>
    <row r="56" spans="2:9">
      <c r="B56" s="121"/>
      <c r="C56" s="121"/>
      <c r="D56" s="121"/>
      <c r="E56" s="121"/>
      <c r="F56" s="121"/>
      <c r="G56" s="121"/>
      <c r="H56" s="121"/>
      <c r="I56" s="121"/>
    </row>
    <row r="57" spans="2:9">
      <c r="B57" s="121"/>
      <c r="C57" s="121"/>
      <c r="D57" s="121"/>
      <c r="E57" s="121"/>
      <c r="F57" s="121"/>
      <c r="G57" s="121"/>
      <c r="H57" s="121"/>
      <c r="I57" s="121"/>
    </row>
    <row r="58" spans="2:9">
      <c r="B58" s="121"/>
      <c r="C58" s="121"/>
      <c r="D58" s="121"/>
      <c r="E58" s="121"/>
      <c r="F58" s="121"/>
      <c r="G58" s="121"/>
      <c r="H58" s="121"/>
      <c r="I58" s="121"/>
    </row>
    <row r="59" spans="2:9">
      <c r="B59" s="121"/>
      <c r="C59" s="121"/>
      <c r="D59" s="121"/>
      <c r="E59" s="121"/>
      <c r="F59" s="121"/>
      <c r="G59" s="121"/>
      <c r="H59" s="121"/>
      <c r="I59" s="121"/>
    </row>
    <row r="60" spans="2:9">
      <c r="B60" s="121"/>
      <c r="C60" s="121"/>
      <c r="D60" s="121"/>
      <c r="E60" s="121"/>
      <c r="F60" s="121"/>
      <c r="G60" s="121"/>
      <c r="H60" s="121"/>
      <c r="I60" s="121"/>
    </row>
    <row r="61" spans="2:9">
      <c r="B61" s="121"/>
      <c r="C61" s="121"/>
      <c r="D61" s="121"/>
      <c r="E61" s="121"/>
      <c r="F61" s="121"/>
      <c r="G61" s="121"/>
      <c r="H61" s="121"/>
      <c r="I61" s="121"/>
    </row>
    <row r="62" spans="2:9">
      <c r="B62" s="121"/>
      <c r="C62" s="121"/>
      <c r="D62" s="121"/>
      <c r="E62" s="121"/>
      <c r="F62" s="121"/>
      <c r="G62" s="121"/>
      <c r="H62" s="121"/>
      <c r="I62" s="121"/>
    </row>
    <row r="63" spans="2:9">
      <c r="B63" s="121"/>
      <c r="C63" s="121"/>
      <c r="D63" s="121"/>
      <c r="E63" s="121"/>
      <c r="F63" s="121"/>
      <c r="G63" s="121"/>
      <c r="H63" s="121"/>
      <c r="I63" s="121"/>
    </row>
    <row r="64" spans="2:9">
      <c r="B64" s="121"/>
      <c r="C64" s="121"/>
      <c r="D64" s="121"/>
      <c r="E64" s="121"/>
      <c r="F64" s="121"/>
      <c r="G64" s="121"/>
      <c r="H64" s="121"/>
      <c r="I64" s="121"/>
    </row>
    <row r="65" spans="2:9">
      <c r="B65" s="121"/>
      <c r="C65" s="121"/>
      <c r="D65" s="121"/>
      <c r="E65" s="121"/>
      <c r="F65" s="121"/>
      <c r="G65" s="121"/>
      <c r="H65" s="121"/>
      <c r="I65" s="121"/>
    </row>
    <row r="66" spans="2:9">
      <c r="B66" s="121"/>
      <c r="C66" s="121"/>
      <c r="D66" s="121"/>
      <c r="E66" s="121"/>
      <c r="F66" s="121"/>
      <c r="G66" s="121"/>
      <c r="H66" s="121"/>
      <c r="I66" s="121"/>
    </row>
    <row r="67" spans="2:9">
      <c r="B67" s="121"/>
      <c r="C67" s="121"/>
      <c r="D67" s="121"/>
      <c r="E67" s="121"/>
      <c r="F67" s="121"/>
      <c r="G67" s="121"/>
      <c r="H67" s="121"/>
      <c r="I67" s="121"/>
    </row>
    <row r="68" spans="2:9">
      <c r="B68" s="121"/>
      <c r="C68" s="121"/>
      <c r="D68" s="121"/>
      <c r="E68" s="121"/>
      <c r="F68" s="121"/>
      <c r="G68" s="121"/>
      <c r="H68" s="121"/>
      <c r="I68" s="121"/>
    </row>
    <row r="69" spans="2:9">
      <c r="B69" s="121"/>
      <c r="C69" s="121"/>
      <c r="D69" s="121"/>
      <c r="E69" s="121"/>
      <c r="F69" s="121"/>
      <c r="G69" s="121"/>
      <c r="H69" s="121"/>
      <c r="I69" s="121"/>
    </row>
    <row r="70" spans="2:9">
      <c r="B70" s="121"/>
      <c r="C70" s="121"/>
      <c r="D70" s="121"/>
      <c r="E70" s="121"/>
      <c r="F70" s="121"/>
      <c r="G70" s="121"/>
      <c r="H70" s="121"/>
      <c r="I70" s="121"/>
    </row>
    <row r="71" spans="2:9">
      <c r="B71" s="121"/>
      <c r="C71" s="121"/>
      <c r="D71" s="121"/>
      <c r="E71" s="121"/>
      <c r="F71" s="121"/>
      <c r="G71" s="121"/>
      <c r="H71" s="121"/>
      <c r="I71" s="121"/>
    </row>
    <row r="72" spans="2:9">
      <c r="B72" s="121"/>
      <c r="C72" s="121"/>
      <c r="D72" s="121"/>
      <c r="E72" s="121"/>
      <c r="F72" s="121"/>
      <c r="G72" s="121"/>
      <c r="H72" s="121"/>
      <c r="I72" s="12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3"/>
  <sheetViews>
    <sheetView topLeftCell="A6" workbookViewId="0">
      <pane xSplit="1" ySplit="6" topLeftCell="B12" activePane="bottomRight" state="frozen"/>
      <selection activeCell="A6" sqref="A6"/>
      <selection pane="topRight" activeCell="B6" sqref="B6"/>
      <selection pane="bottomLeft" activeCell="A8" sqref="A8"/>
      <selection pane="bottomRight" activeCell="A6" sqref="A6"/>
    </sheetView>
  </sheetViews>
  <sheetFormatPr defaultRowHeight="15"/>
  <cols>
    <col min="1" max="1" width="10" customWidth="1"/>
    <col min="2" max="4" width="20.5703125" customWidth="1"/>
    <col min="8" max="8" width="12" bestFit="1" customWidth="1"/>
    <col min="11" max="11" width="18.28515625" style="30" bestFit="1" customWidth="1"/>
    <col min="14" max="14" width="8.7109375" style="30"/>
    <col min="17" max="17" width="8.7109375" style="30"/>
    <col min="20" max="20" width="8.7109375" style="30"/>
  </cols>
  <sheetData>
    <row r="1" spans="1:22">
      <c r="A1" s="1" t="s">
        <v>0</v>
      </c>
      <c r="B1" t="s">
        <v>57</v>
      </c>
    </row>
    <row r="2" spans="1:22">
      <c r="A2" s="1" t="s">
        <v>1</v>
      </c>
      <c r="B2" t="s">
        <v>45</v>
      </c>
    </row>
    <row r="3" spans="1:22">
      <c r="A3" s="1" t="s">
        <v>2</v>
      </c>
      <c r="B3" t="s">
        <v>9</v>
      </c>
    </row>
    <row r="4" spans="1:22">
      <c r="A4" s="1" t="s">
        <v>3</v>
      </c>
      <c r="B4" t="s">
        <v>17</v>
      </c>
    </row>
    <row r="6" spans="1:22" s="49" customFormat="1">
      <c r="A6" s="50" t="s">
        <v>0</v>
      </c>
      <c r="B6" s="49" t="s">
        <v>105</v>
      </c>
    </row>
    <row r="7" spans="1:22" s="49" customFormat="1">
      <c r="A7" s="50" t="s">
        <v>1</v>
      </c>
      <c r="B7" s="49" t="s">
        <v>106</v>
      </c>
    </row>
    <row r="8" spans="1:22" s="49" customFormat="1">
      <c r="A8" s="50" t="s">
        <v>2</v>
      </c>
      <c r="B8" s="49" t="s">
        <v>68</v>
      </c>
    </row>
    <row r="9" spans="1:22" s="49" customFormat="1">
      <c r="A9" s="50" t="s">
        <v>3</v>
      </c>
      <c r="B9" s="49" t="s">
        <v>69</v>
      </c>
    </row>
    <row r="10" spans="1:22">
      <c r="I10" s="30"/>
      <c r="J10" s="30"/>
      <c r="L10" s="30"/>
      <c r="M10" s="30"/>
      <c r="O10" s="30"/>
      <c r="P10" s="30"/>
      <c r="R10" s="30"/>
      <c r="S10" s="30"/>
      <c r="U10" s="30"/>
      <c r="V10" s="30"/>
    </row>
    <row r="11" spans="1:22">
      <c r="A11" s="3"/>
      <c r="B11" s="5" t="s">
        <v>89</v>
      </c>
      <c r="C11" s="5" t="s">
        <v>90</v>
      </c>
      <c r="D11" s="5" t="s">
        <v>91</v>
      </c>
      <c r="I11" s="30"/>
      <c r="J11" s="30"/>
      <c r="L11" s="30"/>
      <c r="M11" s="30"/>
      <c r="O11" s="30"/>
      <c r="P11" s="30"/>
      <c r="R11" s="30"/>
      <c r="S11" s="30"/>
      <c r="U11" s="30"/>
      <c r="V11" s="30"/>
    </row>
    <row r="12" spans="1:22">
      <c r="A12" s="2">
        <v>42094</v>
      </c>
      <c r="B12" s="12">
        <f>C12+D12</f>
        <v>6624.4529502780006</v>
      </c>
      <c r="C12" s="12">
        <v>3799.3565619999999</v>
      </c>
      <c r="D12" s="12">
        <v>2825.0963882780002</v>
      </c>
      <c r="I12" s="30"/>
      <c r="J12" s="30"/>
      <c r="L12" s="30"/>
      <c r="M12" s="30"/>
      <c r="O12" s="30"/>
      <c r="P12" s="30"/>
      <c r="R12" s="30"/>
      <c r="S12" s="30"/>
      <c r="U12" s="30"/>
      <c r="V12" s="30"/>
    </row>
    <row r="13" spans="1:22">
      <c r="A13" s="2">
        <v>42185</v>
      </c>
      <c r="B13" s="12">
        <f t="shared" ref="B13:B32" si="0">C13+D13</f>
        <v>6445.2935142139995</v>
      </c>
      <c r="C13" s="12">
        <v>3767.5786309999999</v>
      </c>
      <c r="D13" s="12">
        <v>2677.7148832140001</v>
      </c>
      <c r="H13" s="30"/>
      <c r="I13" s="30"/>
      <c r="J13" s="30"/>
      <c r="L13" s="30"/>
      <c r="M13" s="30"/>
      <c r="O13" s="30"/>
      <c r="P13" s="30"/>
      <c r="R13" s="30"/>
      <c r="S13" s="30"/>
      <c r="U13" s="30"/>
      <c r="V13" s="30"/>
    </row>
    <row r="14" spans="1:22">
      <c r="A14" s="2">
        <v>42277</v>
      </c>
      <c r="B14" s="12">
        <f t="shared" si="0"/>
        <v>6652.5052238669996</v>
      </c>
      <c r="C14" s="12">
        <v>3938.5416712000001</v>
      </c>
      <c r="D14" s="12">
        <v>2713.9635526669999</v>
      </c>
      <c r="H14" s="30"/>
      <c r="I14" s="30"/>
      <c r="J14" s="30"/>
      <c r="L14" s="30"/>
      <c r="M14" s="30"/>
      <c r="O14" s="30"/>
      <c r="P14" s="30"/>
      <c r="R14" s="30"/>
      <c r="S14" s="30"/>
      <c r="U14" s="30"/>
      <c r="V14" s="30"/>
    </row>
    <row r="15" spans="1:22">
      <c r="A15" s="2">
        <v>42369</v>
      </c>
      <c r="B15" s="12">
        <f t="shared" si="0"/>
        <v>6344.8045711209998</v>
      </c>
      <c r="C15" s="12">
        <v>3693.80450991</v>
      </c>
      <c r="D15" s="12">
        <v>2651.0000612109998</v>
      </c>
      <c r="G15" s="29"/>
      <c r="H15" s="30"/>
      <c r="I15" s="30"/>
      <c r="J15" s="30"/>
      <c r="L15" s="30"/>
      <c r="M15" s="30"/>
      <c r="O15" s="30"/>
      <c r="P15" s="30"/>
      <c r="R15" s="30"/>
      <c r="S15" s="30"/>
      <c r="U15" s="30"/>
      <c r="V15" s="30"/>
    </row>
    <row r="16" spans="1:22">
      <c r="A16" s="2">
        <v>42460</v>
      </c>
      <c r="B16" s="12">
        <f t="shared" si="0"/>
        <v>6673.3954570919996</v>
      </c>
      <c r="C16" s="12">
        <v>3822.93277137</v>
      </c>
      <c r="D16" s="12">
        <v>2850.4626857220001</v>
      </c>
      <c r="G16" s="29"/>
      <c r="H16" s="30"/>
      <c r="I16" s="30"/>
      <c r="J16" s="30"/>
      <c r="L16" s="30"/>
      <c r="M16" s="30"/>
      <c r="O16" s="30"/>
      <c r="P16" s="30"/>
      <c r="R16" s="30"/>
      <c r="S16" s="30"/>
      <c r="U16" s="30"/>
      <c r="V16" s="30"/>
    </row>
    <row r="17" spans="1:22">
      <c r="A17" s="2">
        <v>42551</v>
      </c>
      <c r="B17" s="12">
        <f t="shared" si="0"/>
        <v>6939.7991628270001</v>
      </c>
      <c r="C17" s="12">
        <v>3947.3706797700002</v>
      </c>
      <c r="D17" s="12">
        <v>2992.428483057</v>
      </c>
      <c r="G17" s="29"/>
      <c r="H17" s="30"/>
      <c r="I17" s="30"/>
      <c r="J17" s="30"/>
      <c r="L17" s="30"/>
      <c r="M17" s="30"/>
      <c r="O17" s="30"/>
      <c r="P17" s="30"/>
      <c r="R17" s="30"/>
      <c r="S17" s="30"/>
      <c r="U17" s="30"/>
      <c r="V17" s="30"/>
    </row>
    <row r="18" spans="1:22">
      <c r="A18" s="2">
        <v>42643</v>
      </c>
      <c r="B18" s="12">
        <f t="shared" si="0"/>
        <v>6962.6365414089996</v>
      </c>
      <c r="C18" s="12">
        <v>3964.40023569</v>
      </c>
      <c r="D18" s="12">
        <v>2998.236305719</v>
      </c>
      <c r="G18" s="29"/>
      <c r="H18" s="30"/>
      <c r="I18" s="30"/>
      <c r="J18" s="30"/>
      <c r="L18" s="30"/>
      <c r="M18" s="30"/>
      <c r="O18" s="30"/>
      <c r="P18" s="30"/>
      <c r="R18" s="30"/>
      <c r="S18" s="30"/>
      <c r="U18" s="30"/>
      <c r="V18" s="30"/>
    </row>
    <row r="19" spans="1:22">
      <c r="A19" s="2">
        <v>42735</v>
      </c>
      <c r="B19" s="12">
        <f t="shared" si="0"/>
        <v>6752.4770430509998</v>
      </c>
      <c r="C19" s="12">
        <v>3845.2224599900001</v>
      </c>
      <c r="D19" s="12">
        <v>2907.2545830610002</v>
      </c>
      <c r="G19" s="29"/>
      <c r="H19" s="30"/>
      <c r="I19" s="30"/>
      <c r="J19" s="30"/>
      <c r="L19" s="30"/>
      <c r="M19" s="30"/>
      <c r="O19" s="30"/>
      <c r="P19" s="30"/>
      <c r="R19" s="30"/>
      <c r="S19" s="30"/>
      <c r="U19" s="30"/>
      <c r="V19" s="30"/>
    </row>
    <row r="20" spans="1:22">
      <c r="A20" s="2">
        <v>42825</v>
      </c>
      <c r="B20" s="12">
        <f t="shared" si="0"/>
        <v>7217.6632122319998</v>
      </c>
      <c r="C20" s="12">
        <v>4108.2958836999996</v>
      </c>
      <c r="D20" s="12">
        <v>3109.3673285320001</v>
      </c>
      <c r="G20" s="29"/>
      <c r="H20" s="30"/>
      <c r="I20" s="30"/>
      <c r="J20" s="30"/>
      <c r="L20" s="30"/>
      <c r="M20" s="30"/>
      <c r="O20" s="30"/>
      <c r="P20" s="30"/>
      <c r="R20" s="30"/>
      <c r="S20" s="30"/>
      <c r="U20" s="30"/>
      <c r="V20" s="30"/>
    </row>
    <row r="21" spans="1:22">
      <c r="A21" s="2">
        <v>42916</v>
      </c>
      <c r="B21" s="12">
        <f t="shared" si="0"/>
        <v>7149.9924923100007</v>
      </c>
      <c r="C21" s="12">
        <v>3931.88549951</v>
      </c>
      <c r="D21" s="12">
        <v>3218.1069928000002</v>
      </c>
      <c r="G21" s="29"/>
      <c r="H21" s="30"/>
      <c r="I21" s="30"/>
      <c r="J21" s="30"/>
      <c r="L21" s="30"/>
      <c r="M21" s="30"/>
      <c r="O21" s="30"/>
      <c r="P21" s="30"/>
      <c r="R21" s="30"/>
      <c r="S21" s="30"/>
      <c r="U21" s="30"/>
      <c r="V21" s="30"/>
    </row>
    <row r="22" spans="1:22">
      <c r="A22" s="2">
        <v>43008</v>
      </c>
      <c r="B22" s="12">
        <f t="shared" si="0"/>
        <v>7280.2358264680006</v>
      </c>
      <c r="C22" s="12">
        <v>3999.53704272</v>
      </c>
      <c r="D22" s="12">
        <v>3280.6987837480001</v>
      </c>
      <c r="G22" s="29"/>
      <c r="H22" s="30"/>
      <c r="I22" s="30"/>
      <c r="J22" s="30"/>
      <c r="L22" s="30"/>
      <c r="M22" s="30"/>
      <c r="O22" s="30"/>
      <c r="P22" s="30"/>
      <c r="R22" s="30"/>
      <c r="S22" s="30"/>
      <c r="U22" s="30"/>
      <c r="V22" s="30"/>
    </row>
    <row r="23" spans="1:22">
      <c r="A23" s="2">
        <v>43100</v>
      </c>
      <c r="B23" s="12">
        <f t="shared" si="0"/>
        <v>7058.2830476879999</v>
      </c>
      <c r="C23" s="12">
        <v>3854.7263612299998</v>
      </c>
      <c r="D23" s="12">
        <v>3203.5566864580001</v>
      </c>
      <c r="G23" s="29"/>
      <c r="H23" s="30"/>
      <c r="I23" s="30"/>
      <c r="J23" s="30"/>
      <c r="L23" s="30"/>
      <c r="M23" s="30"/>
      <c r="O23" s="30"/>
      <c r="P23" s="30"/>
      <c r="R23" s="30"/>
      <c r="S23" s="30"/>
      <c r="U23" s="30"/>
      <c r="V23" s="30"/>
    </row>
    <row r="24" spans="1:22">
      <c r="A24" s="2">
        <v>43190</v>
      </c>
      <c r="B24" s="12">
        <f t="shared" si="0"/>
        <v>7472.8138703079994</v>
      </c>
      <c r="C24" s="12">
        <v>4110.6600644399996</v>
      </c>
      <c r="D24" s="12">
        <v>3362.1538058679998</v>
      </c>
      <c r="G24" s="29"/>
      <c r="H24" s="30"/>
      <c r="I24" s="30"/>
      <c r="J24" s="30"/>
      <c r="L24" s="30"/>
      <c r="M24" s="30"/>
      <c r="O24" s="30"/>
      <c r="P24" s="30"/>
      <c r="R24" s="30"/>
      <c r="S24" s="30"/>
      <c r="U24" s="30"/>
      <c r="V24" s="30"/>
    </row>
    <row r="25" spans="1:22">
      <c r="A25" s="2">
        <v>43281</v>
      </c>
      <c r="B25" s="12">
        <f t="shared" si="0"/>
        <v>7862.4110740100004</v>
      </c>
      <c r="C25" s="12">
        <v>4399.4840963500001</v>
      </c>
      <c r="D25" s="12">
        <v>3462.9269776599999</v>
      </c>
      <c r="G25" s="29"/>
      <c r="H25" s="30"/>
      <c r="I25" s="30"/>
      <c r="J25" s="30"/>
      <c r="L25" s="30"/>
      <c r="M25" s="30"/>
      <c r="O25" s="30"/>
      <c r="P25" s="30"/>
      <c r="R25" s="30"/>
      <c r="S25" s="30"/>
      <c r="U25" s="30"/>
      <c r="V25" s="30"/>
    </row>
    <row r="26" spans="1:22">
      <c r="A26" s="2">
        <v>43373</v>
      </c>
      <c r="B26" s="12">
        <f t="shared" si="0"/>
        <v>7734.5371551130002</v>
      </c>
      <c r="C26" s="12">
        <v>4270.79563263</v>
      </c>
      <c r="D26" s="12">
        <v>3463.7415224830002</v>
      </c>
      <c r="G26" s="29"/>
      <c r="H26" s="30"/>
      <c r="I26" s="30"/>
      <c r="J26" s="30"/>
      <c r="L26" s="30"/>
      <c r="M26" s="30"/>
      <c r="O26" s="30"/>
      <c r="P26" s="30"/>
      <c r="R26" s="30"/>
      <c r="S26" s="30"/>
      <c r="U26" s="30"/>
      <c r="V26" s="30"/>
    </row>
    <row r="27" spans="1:22">
      <c r="A27" s="2">
        <v>43465</v>
      </c>
      <c r="B27" s="12">
        <f t="shared" si="0"/>
        <v>7604.8455419299989</v>
      </c>
      <c r="C27" s="12">
        <v>4133.3223842999996</v>
      </c>
      <c r="D27" s="12">
        <v>3471.5231576299998</v>
      </c>
      <c r="G27" s="29"/>
      <c r="H27" s="30"/>
      <c r="I27" s="30"/>
      <c r="J27" s="30"/>
      <c r="L27" s="30"/>
      <c r="M27" s="30"/>
      <c r="O27" s="30"/>
      <c r="P27" s="30"/>
      <c r="R27" s="30"/>
      <c r="S27" s="30"/>
      <c r="U27" s="30"/>
      <c r="V27" s="30"/>
    </row>
    <row r="28" spans="1:22">
      <c r="A28" s="2">
        <v>43555</v>
      </c>
      <c r="B28" s="12">
        <f t="shared" si="0"/>
        <v>8026.4816446780005</v>
      </c>
      <c r="C28" s="12">
        <v>4448.4451563800003</v>
      </c>
      <c r="D28" s="12">
        <v>3578.0364882980002</v>
      </c>
      <c r="G28" s="29"/>
      <c r="H28" s="30"/>
      <c r="I28" s="30"/>
      <c r="J28" s="30"/>
      <c r="L28" s="30"/>
      <c r="M28" s="30"/>
      <c r="O28" s="30"/>
      <c r="P28" s="30"/>
      <c r="R28" s="30"/>
      <c r="S28" s="30"/>
      <c r="U28" s="30"/>
      <c r="V28" s="30"/>
    </row>
    <row r="29" spans="1:22">
      <c r="A29" s="2">
        <v>43646</v>
      </c>
      <c r="B29" s="12">
        <f t="shared" si="0"/>
        <v>8120.4437983380003</v>
      </c>
      <c r="C29" s="12">
        <v>4466.1019323500004</v>
      </c>
      <c r="D29" s="12">
        <v>3654.3418659879999</v>
      </c>
      <c r="G29" s="29"/>
      <c r="H29" s="30"/>
      <c r="I29" s="30"/>
      <c r="J29" s="30"/>
      <c r="L29" s="30"/>
      <c r="M29" s="30"/>
      <c r="O29" s="30"/>
      <c r="P29" s="30"/>
      <c r="R29" s="30"/>
      <c r="S29" s="30"/>
      <c r="U29" s="30"/>
      <c r="V29" s="30"/>
    </row>
    <row r="30" spans="1:22">
      <c r="A30" s="2">
        <v>43738</v>
      </c>
      <c r="B30" s="12">
        <f t="shared" si="0"/>
        <v>8347.4828333019996</v>
      </c>
      <c r="C30" s="12">
        <v>4595.7926602699999</v>
      </c>
      <c r="D30" s="12">
        <v>3751.6901730320001</v>
      </c>
      <c r="G30" s="29"/>
      <c r="H30" s="30"/>
      <c r="I30" s="30"/>
      <c r="J30" s="30"/>
      <c r="L30" s="30"/>
      <c r="M30" s="30"/>
      <c r="O30" s="30"/>
      <c r="P30" s="30"/>
      <c r="R30" s="30"/>
      <c r="S30" s="30"/>
      <c r="U30" s="30"/>
      <c r="V30" s="30"/>
    </row>
    <row r="31" spans="1:22">
      <c r="A31" s="2">
        <v>43830</v>
      </c>
      <c r="B31" s="12">
        <f t="shared" si="0"/>
        <v>8172.6477065539993</v>
      </c>
      <c r="C31" s="12">
        <v>4467.1029817299996</v>
      </c>
      <c r="D31" s="12">
        <v>3705.5447248239998</v>
      </c>
      <c r="G31" s="29"/>
      <c r="H31" s="30"/>
      <c r="I31" s="30"/>
      <c r="J31" s="30"/>
      <c r="L31" s="30"/>
      <c r="M31" s="30"/>
      <c r="O31" s="30"/>
      <c r="P31" s="30"/>
      <c r="R31" s="30"/>
      <c r="S31" s="30"/>
      <c r="U31" s="30"/>
      <c r="V31" s="30"/>
    </row>
    <row r="32" spans="1:22">
      <c r="A32" s="2">
        <v>43921</v>
      </c>
      <c r="B32" s="12">
        <f t="shared" si="0"/>
        <v>8780.2264941729991</v>
      </c>
      <c r="C32" s="12">
        <f>4777738968500/1000000000</f>
        <v>4777.7389684999998</v>
      </c>
      <c r="D32" s="12">
        <f>4002487525673/1000000000</f>
        <v>4002.4875256730002</v>
      </c>
      <c r="G32" s="29"/>
      <c r="H32" s="30"/>
      <c r="I32" s="30"/>
      <c r="J32" s="30"/>
      <c r="L32" s="30"/>
      <c r="M32" s="30"/>
      <c r="O32" s="30"/>
      <c r="P32" s="30"/>
      <c r="R32" s="30"/>
      <c r="S32" s="30"/>
      <c r="U32" s="30"/>
      <c r="V32" s="30"/>
    </row>
    <row r="33" spans="1:22">
      <c r="A33" s="2">
        <v>44012</v>
      </c>
      <c r="B33" s="12">
        <f t="shared" ref="B33:B40" si="1">C33+D33</f>
        <v>8722.4839510230013</v>
      </c>
      <c r="C33" s="12">
        <f>4540931285470/1000000000</f>
        <v>4540.9312854700001</v>
      </c>
      <c r="D33" s="12">
        <f>4181552665553/1000000000</f>
        <v>4181.5526655530002</v>
      </c>
      <c r="G33" s="29"/>
      <c r="H33" s="30"/>
      <c r="I33" s="30"/>
      <c r="J33" s="30"/>
      <c r="L33" s="30"/>
      <c r="M33" s="30"/>
      <c r="O33" s="30"/>
      <c r="P33" s="30"/>
      <c r="R33" s="30"/>
      <c r="S33" s="30"/>
      <c r="U33" s="30"/>
      <c r="V33" s="30"/>
    </row>
    <row r="34" spans="1:22">
      <c r="A34" s="2">
        <v>44104</v>
      </c>
      <c r="B34" s="12">
        <f t="shared" si="1"/>
        <v>8764.0699949899008</v>
      </c>
      <c r="C34" s="12">
        <v>4535.9191630662308</v>
      </c>
      <c r="D34" s="12">
        <v>4228.15083192367</v>
      </c>
      <c r="E34" s="29"/>
      <c r="F34" s="26"/>
      <c r="G34" s="29"/>
      <c r="H34" s="30"/>
      <c r="I34" s="30"/>
      <c r="J34" s="30"/>
      <c r="L34" s="30"/>
      <c r="M34" s="30"/>
      <c r="O34" s="30"/>
      <c r="P34" s="30"/>
      <c r="R34" s="30"/>
      <c r="S34" s="30"/>
      <c r="U34" s="30"/>
      <c r="V34" s="30"/>
    </row>
    <row r="35" spans="1:22">
      <c r="A35" s="2">
        <v>44196</v>
      </c>
      <c r="B35" s="12">
        <f t="shared" si="1"/>
        <v>8515.2535863017511</v>
      </c>
      <c r="C35" s="35">
        <v>4255.9145882303201</v>
      </c>
      <c r="D35" s="35">
        <v>4259.3389980714301</v>
      </c>
      <c r="E35" s="29"/>
      <c r="F35" s="26"/>
      <c r="G35" s="29"/>
      <c r="H35" s="30"/>
      <c r="I35" s="30"/>
      <c r="J35" s="30"/>
      <c r="L35" s="30"/>
      <c r="M35" s="30"/>
      <c r="O35" s="30"/>
      <c r="P35" s="30"/>
      <c r="R35" s="30"/>
      <c r="S35" s="30"/>
      <c r="U35" s="30"/>
      <c r="V35" s="30"/>
    </row>
    <row r="36" spans="1:22">
      <c r="A36" s="2">
        <v>44286</v>
      </c>
      <c r="B36" s="12">
        <f t="shared" si="1"/>
        <v>8998.0140842792098</v>
      </c>
      <c r="C36" s="35">
        <f>4556631944950.58/1000000000</f>
        <v>4556.63194495058</v>
      </c>
      <c r="D36" s="35">
        <f>4441382139328.63/1000000000</f>
        <v>4441.3821393286298</v>
      </c>
      <c r="E36" s="111"/>
      <c r="G36" s="29"/>
      <c r="H36" s="30"/>
      <c r="I36" s="30"/>
      <c r="J36" s="30"/>
      <c r="L36" s="30"/>
      <c r="M36" s="30"/>
      <c r="O36" s="30"/>
      <c r="P36" s="30"/>
      <c r="R36" s="30"/>
      <c r="S36" s="30"/>
      <c r="U36" s="30"/>
      <c r="V36" s="30"/>
    </row>
    <row r="37" spans="1:22">
      <c r="A37" s="2">
        <v>44377</v>
      </c>
      <c r="B37" s="12">
        <f t="shared" si="1"/>
        <v>9206.1577456092036</v>
      </c>
      <c r="C37" s="35">
        <f>4633080953923.22/1000000000</f>
        <v>4633.0809539232196</v>
      </c>
      <c r="D37" s="35">
        <v>4573.0767916859841</v>
      </c>
      <c r="E37" s="111"/>
      <c r="G37" s="29"/>
      <c r="H37" s="30"/>
      <c r="I37" s="30"/>
      <c r="J37" s="30"/>
      <c r="L37" s="30"/>
      <c r="M37" s="30"/>
      <c r="O37" s="30"/>
      <c r="P37" s="30"/>
      <c r="R37" s="30"/>
      <c r="S37" s="30"/>
      <c r="U37" s="30"/>
      <c r="V37" s="30"/>
    </row>
    <row r="38" spans="1:22">
      <c r="A38" s="2">
        <v>44469</v>
      </c>
      <c r="B38" s="12">
        <f t="shared" si="1"/>
        <v>9396.1813005731456</v>
      </c>
      <c r="C38" s="12">
        <v>4648.9238130324902</v>
      </c>
      <c r="D38" s="35">
        <v>4747.2574875406553</v>
      </c>
      <c r="E38" s="111"/>
      <c r="H38" s="30"/>
      <c r="I38" s="30"/>
      <c r="J38" s="30"/>
      <c r="L38" s="30"/>
      <c r="M38" s="30"/>
      <c r="O38" s="30"/>
      <c r="P38" s="30"/>
      <c r="R38" s="30"/>
      <c r="S38" s="30"/>
      <c r="U38" s="30"/>
      <c r="V38" s="30"/>
    </row>
    <row r="39" spans="1:22">
      <c r="A39" s="2">
        <v>44561</v>
      </c>
      <c r="B39" s="12">
        <f t="shared" si="1"/>
        <v>9125.1992140347502</v>
      </c>
      <c r="C39" s="35">
        <v>4427.5583913641603</v>
      </c>
      <c r="D39" s="35">
        <v>4697.6408226705898</v>
      </c>
      <c r="E39" s="111"/>
      <c r="F39" s="29"/>
      <c r="H39" s="30"/>
      <c r="I39" s="30"/>
      <c r="J39" s="30"/>
      <c r="L39" s="30"/>
      <c r="M39" s="30"/>
      <c r="O39" s="30"/>
      <c r="P39" s="30"/>
      <c r="R39" s="30"/>
      <c r="S39" s="30"/>
      <c r="U39" s="30"/>
      <c r="V39" s="30"/>
    </row>
    <row r="40" spans="1:22">
      <c r="A40" s="2">
        <v>44651</v>
      </c>
      <c r="B40" s="35">
        <f t="shared" si="1"/>
        <v>9475.994589342652</v>
      </c>
      <c r="C40" s="35">
        <v>4669.66648117979</v>
      </c>
      <c r="D40" s="35">
        <v>4806.3281081628629</v>
      </c>
      <c r="E40" s="111"/>
    </row>
    <row r="41" spans="1:22">
      <c r="A41" s="2">
        <v>44742</v>
      </c>
      <c r="B41" s="66">
        <v>9880.5983700411052</v>
      </c>
      <c r="C41" s="66">
        <v>4815.5148100938304</v>
      </c>
      <c r="D41" s="66">
        <v>5065.0835599472748</v>
      </c>
      <c r="E41" s="111"/>
      <c r="F41" s="111"/>
    </row>
    <row r="42" spans="1:22">
      <c r="A42" s="62">
        <v>44834</v>
      </c>
      <c r="B42" s="66">
        <v>9966.8695597858859</v>
      </c>
      <c r="C42" s="66">
        <v>4901.0352241619703</v>
      </c>
      <c r="D42" s="66">
        <v>5065.8343356239156</v>
      </c>
      <c r="E42" s="111"/>
      <c r="F42" s="111"/>
    </row>
    <row r="43" spans="1:22">
      <c r="A43" s="62">
        <v>44926</v>
      </c>
      <c r="B43" s="66">
        <v>9741.1890832322624</v>
      </c>
      <c r="C43" s="66">
        <v>4788.4791753879808</v>
      </c>
      <c r="D43" s="66">
        <v>4952.7099078442807</v>
      </c>
      <c r="E43" s="111"/>
      <c r="F43" s="11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3"/>
  <sheetViews>
    <sheetView workbookViewId="0"/>
  </sheetViews>
  <sheetFormatPr defaultRowHeight="15"/>
  <cols>
    <col min="1" max="1" width="22.85546875" customWidth="1"/>
    <col min="2" max="8" width="19.140625" customWidth="1"/>
  </cols>
  <sheetData>
    <row r="1" spans="1:8">
      <c r="A1" s="1" t="s">
        <v>0</v>
      </c>
      <c r="B1" s="30" t="s">
        <v>107</v>
      </c>
    </row>
    <row r="2" spans="1:8">
      <c r="A2" s="1" t="s">
        <v>1</v>
      </c>
      <c r="B2" s="30" t="s">
        <v>4</v>
      </c>
    </row>
    <row r="3" spans="1:8">
      <c r="A3" s="1" t="s">
        <v>2</v>
      </c>
      <c r="B3" s="30" t="s">
        <v>9</v>
      </c>
    </row>
    <row r="4" spans="1:8">
      <c r="A4" s="1" t="s">
        <v>3</v>
      </c>
      <c r="B4" s="30" t="s">
        <v>65</v>
      </c>
    </row>
    <row r="6" spans="1:8">
      <c r="A6" s="17"/>
      <c r="B6" s="17" t="s">
        <v>8</v>
      </c>
      <c r="C6" s="17" t="s">
        <v>50</v>
      </c>
      <c r="D6" s="17" t="s">
        <v>59</v>
      </c>
      <c r="E6" s="17" t="s">
        <v>48</v>
      </c>
      <c r="F6" s="17" t="s">
        <v>49</v>
      </c>
      <c r="G6" s="17" t="s">
        <v>11</v>
      </c>
      <c r="H6" s="17" t="s">
        <v>55</v>
      </c>
    </row>
    <row r="7" spans="1:8">
      <c r="A7" s="17" t="s">
        <v>51</v>
      </c>
      <c r="B7" s="83">
        <v>0.52498798324367324</v>
      </c>
      <c r="C7" s="83">
        <v>0.93768943364818957</v>
      </c>
      <c r="D7" s="83">
        <v>0.333597836245413</v>
      </c>
      <c r="E7" s="83">
        <v>1</v>
      </c>
      <c r="F7" s="83">
        <v>0.80909286508564748</v>
      </c>
      <c r="G7" s="83">
        <v>0.91960505439462359</v>
      </c>
      <c r="H7" s="83">
        <v>9.1696700410676443E-2</v>
      </c>
    </row>
    <row r="8" spans="1:8">
      <c r="A8" s="17" t="s">
        <v>52</v>
      </c>
      <c r="B8" s="83">
        <v>0.47501201675632676</v>
      </c>
      <c r="C8" s="83">
        <v>6.2310566351810426E-2</v>
      </c>
      <c r="D8" s="83">
        <v>0.66640216375458694</v>
      </c>
      <c r="E8" s="83">
        <v>0</v>
      </c>
      <c r="F8" s="83">
        <v>0.19090713491435252</v>
      </c>
      <c r="G8" s="83">
        <v>8.0394945605376411E-2</v>
      </c>
      <c r="H8" s="83">
        <v>0.90830329958932354</v>
      </c>
    </row>
    <row r="9" spans="1:8">
      <c r="A9" s="30"/>
      <c r="B9" s="30"/>
      <c r="C9" s="30"/>
    </row>
    <row r="10" spans="1:8">
      <c r="A10" s="30"/>
      <c r="B10" s="30"/>
      <c r="C10" s="30"/>
    </row>
    <row r="11" spans="1:8">
      <c r="A11" s="30"/>
      <c r="B11" s="81"/>
      <c r="C11" s="78"/>
      <c r="D11" s="77"/>
      <c r="E11" s="82"/>
      <c r="F11" s="79"/>
      <c r="G11" s="80"/>
      <c r="H11" s="83"/>
    </row>
    <row r="12" spans="1:8">
      <c r="A12" s="30"/>
      <c r="B12" s="81"/>
      <c r="C12" s="78"/>
      <c r="D12" s="77"/>
      <c r="E12" s="82"/>
      <c r="F12" s="79"/>
      <c r="G12" s="80"/>
      <c r="H12" s="83"/>
    </row>
    <row r="13" spans="1:8">
      <c r="A13" s="30"/>
      <c r="B13" s="30"/>
      <c r="C13" s="3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H16"/>
  <sheetViews>
    <sheetView workbookViewId="0">
      <selection activeCell="S13" sqref="S13"/>
    </sheetView>
  </sheetViews>
  <sheetFormatPr defaultRowHeight="15"/>
  <cols>
    <col min="1" max="1" width="23.5703125" bestFit="1" customWidth="1"/>
  </cols>
  <sheetData>
    <row r="4" spans="1:8">
      <c r="C4" s="30"/>
      <c r="D4" s="30"/>
      <c r="E4" s="30"/>
      <c r="F4" s="30"/>
      <c r="G4" s="30"/>
      <c r="H4" s="30"/>
    </row>
    <row r="15" spans="1:8">
      <c r="A15" s="30"/>
      <c r="B15" s="30"/>
      <c r="C15" s="30"/>
      <c r="D15" s="30"/>
      <c r="E15" s="30"/>
      <c r="F15" s="30"/>
      <c r="G15" s="30"/>
    </row>
    <row r="16" spans="1:8">
      <c r="A16" s="30"/>
      <c r="B16" s="30"/>
      <c r="C16" s="30"/>
      <c r="D16" s="30"/>
      <c r="E16" s="30"/>
      <c r="F16" s="30"/>
      <c r="G16" s="3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43</vt:i4>
      </vt:variant>
      <vt:variant>
        <vt:lpstr>Diagram</vt:lpstr>
      </vt:variant>
      <vt:variant>
        <vt:i4>41</vt:i4>
      </vt:variant>
    </vt:vector>
  </HeadingPairs>
  <TitlesOfParts>
    <vt:vector size="84" baseType="lpstr">
      <vt:lpstr>1.</vt:lpstr>
      <vt:lpstr>2.</vt:lpstr>
      <vt:lpstr>3.</vt:lpstr>
      <vt:lpstr>4.</vt:lpstr>
      <vt:lpstr>5.</vt:lpstr>
      <vt:lpstr>6.</vt:lpstr>
      <vt:lpstr>7.</vt:lpstr>
      <vt:lpstr>8</vt:lpstr>
      <vt:lpstr>D8.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D1.</vt:lpstr>
      <vt:lpstr>D2.</vt:lpstr>
      <vt:lpstr>D3.</vt:lpstr>
      <vt:lpstr>D4.</vt:lpstr>
      <vt:lpstr>D5.</vt:lpstr>
      <vt:lpstr>D6.</vt:lpstr>
      <vt:lpstr>D7.</vt:lpstr>
      <vt:lpstr>D9.</vt:lpstr>
      <vt:lpstr>D10.</vt:lpstr>
      <vt:lpstr>D11.</vt:lpstr>
      <vt:lpstr>D12.</vt:lpstr>
      <vt:lpstr>D13.</vt:lpstr>
      <vt:lpstr>D14.</vt:lpstr>
      <vt:lpstr>D15.</vt:lpstr>
      <vt:lpstr>D16.</vt:lpstr>
      <vt:lpstr>D17.</vt:lpstr>
      <vt:lpstr>D18.</vt:lpstr>
      <vt:lpstr>D19.</vt:lpstr>
      <vt:lpstr>D20.</vt:lpstr>
      <vt:lpstr>D21.</vt:lpstr>
      <vt:lpstr>D22.</vt:lpstr>
      <vt:lpstr>D23.</vt:lpstr>
      <vt:lpstr>D24.</vt:lpstr>
      <vt:lpstr>D25.</vt:lpstr>
      <vt:lpstr>D26.</vt:lpstr>
      <vt:lpstr>D27.</vt:lpstr>
      <vt:lpstr>D28.</vt:lpstr>
      <vt:lpstr>D29.</vt:lpstr>
      <vt:lpstr>D30.</vt:lpstr>
      <vt:lpstr>D31.</vt:lpstr>
      <vt:lpstr>D32.</vt:lpstr>
      <vt:lpstr>D33.</vt:lpstr>
      <vt:lpstr>D34.</vt:lpstr>
      <vt:lpstr>D35.</vt:lpstr>
      <vt:lpstr>D36.</vt:lpstr>
      <vt:lpstr>D37.</vt:lpstr>
      <vt:lpstr>D38.</vt:lpstr>
      <vt:lpstr>D39.</vt:lpstr>
      <vt:lpstr>D40.</vt:lpstr>
      <vt:lpstr>D41.</vt:lpstr>
      <vt:lpstr>D42.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2020-11-12T07:22:33Z</dcterms:created>
  <dcterms:modified xsi:type="dcterms:W3CDTF">2023-03-28T10:08:55Z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{9EFCDE72-DABD-4B94-8396-D6D6FBAA4CBE}</vt:lpwstr>
  </property>
</Properties>
</file>